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5E2CB7F2-2D74-4070-8BD4-4ABECBF2BB2C}" xr6:coauthVersionLast="36" xr6:coauthVersionMax="47" xr10:uidLastSave="{00000000-0000-0000-0000-000000000000}"/>
  <bookViews>
    <workbookView xWindow="-120" yWindow="-120" windowWidth="29040" windowHeight="15060" tabRatio="923" xr2:uid="{00000000-000D-0000-FFFF-FFFF00000000}"/>
  </bookViews>
  <sheets>
    <sheet name="Lista_TABEL" sheetId="16" r:id="rId1"/>
    <sheet name="Połączone_Zestawienie_Lokat" sheetId="1" r:id="rId2"/>
    <sheet name="Połączony_Bilans" sheetId="2" r:id="rId3"/>
    <sheet name="Połączony_Rachunek_Wyniku" sheetId="3" r:id="rId4"/>
    <sheet name="Połączone_Zestawienie_Zmian" sheetId="5" r:id="rId5"/>
  </sheets>
  <definedNames>
    <definedName name="_xlnm.Print_Area" localSheetId="0">Lista_TABEL!$A$1:$F$20</definedName>
    <definedName name="_xlnm.Print_Area" localSheetId="1">Połączone_Zestawienie_Lokat!$A$2:$O$30</definedName>
    <definedName name="_xlnm.Print_Area" localSheetId="4">Połączone_Zestawienie_Zmian!$A$2:$K$24</definedName>
    <definedName name="_xlnm.Print_Area" localSheetId="2">Połączony_Bilans!$A$2:$G$27</definedName>
    <definedName name="_xlnm.Print_Area" localSheetId="3">Połączony_Rachunek_Wyniku!$A$2:$G$39</definedName>
    <definedName name="_xlnm.Print_Titles" localSheetId="1">Połączone_Zestawienie_Lokat!$2:$6</definedName>
    <definedName name="_xlnm.Print_Titles" localSheetId="4">Połączone_Zestawienie_Zmian!$2:$6</definedName>
    <definedName name="_xlnm.Print_Titles" localSheetId="2">Połączony_Bilans!$2:$6</definedName>
    <definedName name="_xlnm.Print_Titles" localSheetId="3">Połączony_Rachunek_Wyniku!$2:$6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6" l="1"/>
  <c r="B6" i="16" l="1"/>
  <c r="B3" i="16" l="1"/>
</calcChain>
</file>

<file path=xl/sharedStrings.xml><?xml version="1.0" encoding="utf-8"?>
<sst xmlns="http://schemas.openxmlformats.org/spreadsheetml/2006/main" count="123" uniqueCount="110">
  <si>
    <t>Dywidendy i inne udziały w zyskach</t>
  </si>
  <si>
    <t>Opłaty dla depozytariusza</t>
  </si>
  <si>
    <t>Koszty odsetkowe</t>
  </si>
  <si>
    <t>Ujemne saldo różnic kursowych</t>
  </si>
  <si>
    <t>[Kwoty w tys. zł / wartości JU w zł]</t>
  </si>
  <si>
    <t>[Kwoty w tys. zł / wartości na JU w zł]</t>
  </si>
  <si>
    <t>Połączony Bilans</t>
  </si>
  <si>
    <t>II. Zobowiązania</t>
  </si>
  <si>
    <t>I. Aktywa</t>
  </si>
  <si>
    <t>POŁĄCZONY BILANS</t>
  </si>
  <si>
    <t>2. Wzrost (spadek) niezrealizowanego zysku (straty) z wyceny lokat</t>
  </si>
  <si>
    <t>1. Zrealizowany zysk (strata) ze zbycia lokat</t>
  </si>
  <si>
    <t>I. Przychody z lokat</t>
  </si>
  <si>
    <t>RACHUNEK WYNIKU Z OPERACJI</t>
  </si>
  <si>
    <t>Suma:</t>
  </si>
  <si>
    <t>Inne</t>
  </si>
  <si>
    <t>Statki morskie</t>
  </si>
  <si>
    <t>Nieruchomości</t>
  </si>
  <si>
    <t>Waluty</t>
  </si>
  <si>
    <t>Depozyty</t>
  </si>
  <si>
    <t>Weksle</t>
  </si>
  <si>
    <t>Wierzytelności</t>
  </si>
  <si>
    <t>Tytuły uczestnictwa zagraniczne</t>
  </si>
  <si>
    <t>Certyfikaty inwestycyjne</t>
  </si>
  <si>
    <t>Jednostki uczestnictwa</t>
  </si>
  <si>
    <t>Udziały w spółkach z o. o.</t>
  </si>
  <si>
    <t>Instrumenty pochodne</t>
  </si>
  <si>
    <t>Dłużne papiery wartościowe</t>
  </si>
  <si>
    <t>Listy zastawne</t>
  </si>
  <si>
    <t>Kwity depozytowe</t>
  </si>
  <si>
    <t>Prawa poboru</t>
  </si>
  <si>
    <t>Prawa do akcji</t>
  </si>
  <si>
    <t>Warranty subskrypcyjne</t>
  </si>
  <si>
    <t>Akcje</t>
  </si>
  <si>
    <t>SKŁADNIKI LOKAT</t>
  </si>
  <si>
    <t>VII. Kapitał funduszu i zakumulowany wynik z operacji (IV+V+/-VI)</t>
  </si>
  <si>
    <t>VI. Wzrost (spadek) wartości lokat w odniesieniu do ceny nabycia</t>
  </si>
  <si>
    <t>2. Zakumulowany, nierozdysponowany zrealizowany zysk (strata) ze zbycia lokat</t>
  </si>
  <si>
    <t>1. Zakumulowane, nierozdysponowane przychody z lokat netto</t>
  </si>
  <si>
    <t>V. Dochody zatrzymane</t>
  </si>
  <si>
    <t>2. Kapitał wypłacony (wielkość ujemna)</t>
  </si>
  <si>
    <t>1. Kapitał wpłacony</t>
  </si>
  <si>
    <t>IV. Kapitał funduszu</t>
  </si>
  <si>
    <t>III. Aktywa netto (I - II)</t>
  </si>
  <si>
    <t>2. Zobowiązania proporcjonalne funduszu</t>
  </si>
  <si>
    <t>1. Zobowiązania własne subfunduszy</t>
  </si>
  <si>
    <t>2. Należności</t>
  </si>
  <si>
    <t>1. Środki pieniężne i ich ekwiwalenty</t>
  </si>
  <si>
    <t>VII. Wynik z operacji (V+-VI)</t>
  </si>
  <si>
    <t>- z tytułu różnic kursowych</t>
  </si>
  <si>
    <t>VI. Zrealizowany i niezrealizowany zysk (strata)</t>
  </si>
  <si>
    <t>V. Przychody z lokat netto (I-IV)</t>
  </si>
  <si>
    <t>III. Koszty pokrywane przez towarzystwo</t>
  </si>
  <si>
    <t>Pozostałe</t>
  </si>
  <si>
    <t>Koszty związane z prowadzeniem nieruchomości</t>
  </si>
  <si>
    <t>Usługi wydawnicze, w tym poligraficzne</t>
  </si>
  <si>
    <t>Usługi prawne</t>
  </si>
  <si>
    <t>Usługi w zakresie zarządzania aktywami funduszu</t>
  </si>
  <si>
    <t>Usługi w zakresie rachunkowości</t>
  </si>
  <si>
    <t>Opłaty za zezwolenia oraz rejestracyjne</t>
  </si>
  <si>
    <t>Opłaty związane z prowadzeniem rejestru aktywów</t>
  </si>
  <si>
    <t>Wynagrodzenie dla podmiotów prowadzących dystrybucję</t>
  </si>
  <si>
    <t>Wynagrodzenie dla Towarzystwa</t>
  </si>
  <si>
    <t>Dodatnie saldo różnic kursowych</t>
  </si>
  <si>
    <t>Przychody związane z posiadaniem nieruchomości</t>
  </si>
  <si>
    <t>Przychody odsetkowe</t>
  </si>
  <si>
    <t>8. Średnia wartość aktywów netto w okresie sprawozdawczym</t>
  </si>
  <si>
    <t>7. Wartość aktywów netto na koniec okresu sprawozdawczego</t>
  </si>
  <si>
    <t>6. Łączna zmiana aktywów netto w okresie sprawozdawczym (3-4+-5)</t>
  </si>
  <si>
    <t>b) zmiana kapitału wypłaconego (zmniejszenie kapitału)</t>
  </si>
  <si>
    <t>a) zmiana kapitału wpłaconego (powiększenie kapitału)</t>
  </si>
  <si>
    <t>5. Zmiany w kapitale w okresie sprawozdawczym (razem)</t>
  </si>
  <si>
    <t>c) z przychodów ze zbycia lokat</t>
  </si>
  <si>
    <t>b) ze zrealizowanego zysku ze zbycia lokat</t>
  </si>
  <si>
    <t>a) z przychodów z lokat netto</t>
  </si>
  <si>
    <t>4. Dystrybucja dochodów (przychodów) funduszu (razem):</t>
  </si>
  <si>
    <t>3. Zmiana w aktywach netto z tytułu wyniku z operacji</t>
  </si>
  <si>
    <t>c) wzrost (spadek) niezrealizowanego zysku (straty) z wyceny lokat</t>
  </si>
  <si>
    <t>b) zrealizowany zysk (strata) ze zbycia lokat</t>
  </si>
  <si>
    <t>a) przychody z lokat netto</t>
  </si>
  <si>
    <t>2. Wynik z operacji za okres sprawozdawczy</t>
  </si>
  <si>
    <t>1. Wartość aktywów netto na koniec poprzedniego okresu sprawozdawczego</t>
  </si>
  <si>
    <t>ZESTAWIENIE ZMIAN W AKTYWACH NETTO</t>
  </si>
  <si>
    <t>Tabele wchodzące w skład sprawozdania finansowego</t>
  </si>
  <si>
    <t>Połączone zestawienie lokat</t>
  </si>
  <si>
    <t>Połączony bilans</t>
  </si>
  <si>
    <t>Połączony rachunek wyniku z operacji</t>
  </si>
  <si>
    <t>Połączone zestawienie zmian w aktywach netto</t>
  </si>
  <si>
    <t>Połączone Zestawienie Lokat</t>
  </si>
  <si>
    <t>Połączony Rachunek Wyniku z Operacji</t>
  </si>
  <si>
    <t>Połączone Zestawienie zmian w Aktywach Netto</t>
  </si>
  <si>
    <t>sprawozdania w internecie (www.pekaotfi.pl)</t>
  </si>
  <si>
    <t>Pekao Funduszy Globalnych SFIO</t>
  </si>
  <si>
    <t>(fundusz z wydzielonymi subfunduszami)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</si>
  <si>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</si>
  <si>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</si>
  <si>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</si>
  <si>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</si>
  <si>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Koszty Funduszu/Subfunduszu</t>
  </si>
  <si>
    <t>IV. Koszty Funduszu/Subfunduszu netto (II-III)</t>
  </si>
  <si>
    <t>VIII. Podatek dochodowy</t>
  </si>
  <si>
    <t>Udzielone pożyczki pieniężne</t>
  </si>
  <si>
    <t>1-01-2024 - 31-12-2024</t>
  </si>
  <si>
    <t>1-01-2023 - 31-12-2023</t>
  </si>
  <si>
    <t>stała część wynagrodzenia</t>
  </si>
  <si>
    <t>zmienna część wynagrodzenia</t>
  </si>
  <si>
    <t>Wartość wg ceny nabycia w tys.</t>
  </si>
  <si>
    <t>Wartość wg wyceny na dzień bilansowy w tys.</t>
  </si>
  <si>
    <t>Procentowy udział w aktywach ogółem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</si>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</sst>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-* #,##0.00\ _z_ł_-;\-* #,##0.00\ _z_ł_-;_-* &quot;-&quot;??\ _z_ł_-;_-@_-"/>
    <numFmt numFmtId="164" formatCode="##0.00\%"/>
    <numFmt numFmtId="165" formatCode="_(* #,##0.00_);_(* \(#,##0.00\);_(* &quot;-&quot;??_);_(@_)"/>
    <numFmt numFmtId="166" formatCode="_(&quot;zł&quot;* #,##0.00_);_(&quot;zł&quot;* \(#,##0.00\);_(&quot;zł&quot;* &quot;-&quot;??_);_(@_)"/>
  </numFmts>
  <fonts count="2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i/>
      <sz val="9"/>
      <color theme="0"/>
      <name val="Czcionka tekstu podstawowego"/>
      <charset val="238"/>
    </font>
    <font>
      <sz val="11"/>
      <color rgb="FFD7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8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>
      <alignment vertical="top"/>
    </xf>
    <xf numFmtId="0" fontId="7" fillId="0" borderId="0">
      <alignment vertical="top"/>
    </xf>
    <xf numFmtId="0" fontId="8" fillId="0" borderId="0"/>
    <xf numFmtId="0" fontId="8" fillId="0" borderId="0"/>
    <xf numFmtId="0" fontId="7" fillId="0" borderId="0">
      <alignment vertical="top"/>
    </xf>
    <xf numFmtId="43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5" fillId="0" borderId="0"/>
    <xf numFmtId="0" fontId="2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6" fontId="2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 applyBorder="1"/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left" vertical="center" wrapText="1" indent="1"/>
    </xf>
    <xf numFmtId="0" fontId="7" fillId="0" borderId="2" xfId="1" applyNumberFormat="1" applyFont="1" applyFill="1" applyBorder="1" applyAlignment="1">
      <alignment horizontal="left" vertical="center" wrapText="1" indent="2"/>
    </xf>
    <xf numFmtId="1" fontId="7" fillId="0" borderId="2" xfId="1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5" fillId="0" borderId="0" xfId="2"/>
    <xf numFmtId="0" fontId="6" fillId="0" borderId="0" xfId="2" applyFont="1"/>
    <xf numFmtId="0" fontId="4" fillId="0" borderId="0" xfId="2" applyFont="1"/>
    <xf numFmtId="0" fontId="5" fillId="0" borderId="0" xfId="2" applyAlignment="1">
      <alignment horizontal="left" indent="1"/>
    </xf>
    <xf numFmtId="0" fontId="17" fillId="0" borderId="0" xfId="11" applyFont="1" applyAlignment="1" applyProtection="1"/>
    <xf numFmtId="0" fontId="17" fillId="0" borderId="0" xfId="2" applyFont="1"/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8" fillId="2" borderId="2" xfId="1" applyNumberFormat="1" applyFont="1" applyFill="1" applyBorder="1" applyAlignment="1">
      <alignment horizontal="center" vertical="center" wrapText="1"/>
    </xf>
    <xf numFmtId="0" fontId="20" fillId="2" borderId="2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left" indent="1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3" applyFill="1" applyBorder="1" applyAlignment="1" applyProtection="1">
      <alignment horizontal="center" vertical="center"/>
    </xf>
    <xf numFmtId="0" fontId="14" fillId="2" borderId="0" xfId="2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right" wrapText="1"/>
    </xf>
    <xf numFmtId="0" fontId="17" fillId="0" borderId="0" xfId="3" applyFont="1" applyAlignment="1" applyProtection="1">
      <alignment horizontal="left"/>
    </xf>
    <xf numFmtId="0" fontId="16" fillId="2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4" fillId="2" borderId="0" xfId="0" applyFont="1" applyFill="1" applyBorder="1" applyAlignment="1">
      <alignment horizontal="left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</cellXfs>
  <cellStyles count="28">
    <cellStyle name="˙˙˙" xfId="4" xr:uid="{00000000-0005-0000-0000-000000000000}"/>
    <cellStyle name="Dziesiętny" xfId="1" builtinId="3"/>
    <cellStyle name="Dziesiętny 2" xfId="8" xr:uid="{00000000-0005-0000-0000-000002000000}"/>
    <cellStyle name="Dziesiętny 3" xfId="26" xr:uid="{F2780E15-710B-460C-AF75-0E779F091C01}"/>
    <cellStyle name="Hiperłącze" xfId="3" builtinId="8"/>
    <cellStyle name="Hiperłącze 2" xfId="11" xr:uid="{00000000-0005-0000-0000-000004000000}"/>
    <cellStyle name="Hiperłącze 3" xfId="19" xr:uid="{64EF7FC2-1965-45A5-96E2-B3D2799EC9B3}"/>
    <cellStyle name="Normal_Book2" xfId="5" xr:uid="{00000000-0005-0000-0000-000005000000}"/>
    <cellStyle name="Normalny" xfId="0" builtinId="0"/>
    <cellStyle name="Normalny 11 3" xfId="18" xr:uid="{40B79D78-F00F-430E-81FA-33DC8B193628}"/>
    <cellStyle name="Normalny 12" xfId="9" xr:uid="{00000000-0005-0000-0000-000007000000}"/>
    <cellStyle name="Normalny 2" xfId="2" xr:uid="{00000000-0005-0000-0000-000008000000}"/>
    <cellStyle name="Normalny 2 2" xfId="6" xr:uid="{00000000-0005-0000-0000-000009000000}"/>
    <cellStyle name="Normalny 2 2 2" xfId="22" xr:uid="{E22EC39F-80FC-483F-B1C1-7DCE12D9DF6B}"/>
    <cellStyle name="Normalny 2 3 2" xfId="21" xr:uid="{090A9E8A-F2AF-490F-91D3-D5D019720F0E}"/>
    <cellStyle name="Normalny 21" xfId="16" xr:uid="{2992D32A-9BDD-4C07-8081-8A54722265B5}"/>
    <cellStyle name="Normalny 21 2" xfId="24" xr:uid="{83968DA0-C956-47A9-B8C9-1F47818C2055}"/>
    <cellStyle name="Normalny 3" xfId="15" xr:uid="{77088C03-E716-4B6D-9856-5CAB36395B81}"/>
    <cellStyle name="Normalny 3 2" xfId="17" xr:uid="{29FFB239-D415-42DB-B6B7-5A9D0EB0F57C}"/>
    <cellStyle name="Normalny 3 3" xfId="23" xr:uid="{E4046F02-9FE9-4DA3-8E98-348538A80166}"/>
    <cellStyle name="Normalny 6 3" xfId="13" xr:uid="{00000000-0005-0000-0000-00000A000000}"/>
    <cellStyle name="Procentowy 2" xfId="12" xr:uid="{00000000-0005-0000-0000-00000D000000}"/>
    <cellStyle name="Procentowy 2 2" xfId="14" xr:uid="{00000000-0005-0000-0000-00000E000000}"/>
    <cellStyle name="Procentowy 3" xfId="10" xr:uid="{00000000-0005-0000-0000-00000F000000}"/>
    <cellStyle name="Procentowy 4" xfId="25" xr:uid="{4F01EB82-7FD3-48EA-BF39-65D89AA8D131}"/>
    <cellStyle name="Procentowy 5 2" xfId="20" xr:uid="{E6C4430D-1957-4485-ADEF-61832197E09D}"/>
    <cellStyle name="Styl 1" xfId="7" xr:uid="{00000000-0005-0000-0000-000010000000}"/>
    <cellStyle name="Walutowy 2" xfId="27" xr:uid="{E09371AD-F181-466D-9088-760900DDB6C5}"/>
  </cellStyles>
  <dxfs count="8"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03149180-32DB-499E-97E7-EBD7878845C1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mruColors>
      <color rgb="FFD719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1724239</xdr:colOff>
      <xdr:row>1</xdr:row>
      <xdr:rowOff>303051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086" y="17961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2:E20"/>
  <sheetViews>
    <sheetView showGridLines="0" showRowColHeaders="0" tabSelected="1" zoomScale="175" workbookViewId="0">
      <pane ySplit="3" topLeftCell="A4" activePane="bottomLeft" state="frozen"/>
      <selection pane="bottomLeft" activeCell="B3" sqref="B3:E3"/>
    </sheetView>
  </sheetViews>
  <sheetFormatPr defaultColWidth="9" defaultRowHeight="14.25"/>
  <cols>
    <col min="1" max="1" width="2.125" style="19" customWidth="1"/>
    <col min="2" max="2" width="9" style="19" customWidth="1"/>
    <col min="3" max="3" width="5" style="19" customWidth="1"/>
    <col min="4" max="4" width="36.375" style="19" customWidth="1"/>
    <col min="5" max="5" width="9" style="19" customWidth="1"/>
    <col min="6" max="6" width="1.375" style="19" customWidth="1"/>
    <col min="7" max="7" width="9" style="19" customWidth="1"/>
    <col min="8" max="16384" width="9" style="19"/>
  </cols>
  <sheetData>
    <row r="2" spans="2:5" ht="33.75" customHeight="1"/>
    <row r="3" spans="2:5" ht="56.25" customHeight="1">
      <c r="B3" s="37" t="str">
        <f ca="1">IFERROR(Fund_Full,"Nazwa Umbrelli")</f>
        <v>Pekao Funduszy Globalnych SFIO</v>
      </c>
      <c r="C3" s="37"/>
      <c r="D3" s="37"/>
      <c r="E3" s="37"/>
    </row>
    <row r="4" spans="2:5">
      <c r="B4" s="40" t="s">
        <v>93</v>
      </c>
      <c r="C4" s="40"/>
      <c r="D4" s="40"/>
      <c r="E4" s="40"/>
    </row>
    <row r="5" spans="2:5" ht="7.5" customHeight="1"/>
    <row r="6" spans="2:5">
      <c r="B6" s="41" t="str">
        <f ca="1">IFERROR(OP_TG_1,"")&amp;Czy_przeliczone</f>
        <v>Sprawozdanie roczne - za okres roczny kończący się 31.12.2024</v>
      </c>
      <c r="C6" s="41"/>
      <c r="D6" s="41"/>
      <c r="E6" s="41"/>
    </row>
    <row r="8" spans="2:5" ht="15">
      <c r="B8" s="21" t="s">
        <v>83</v>
      </c>
    </row>
    <row r="10" spans="2:5">
      <c r="C10" s="39" t="s">
        <v>84</v>
      </c>
      <c r="D10" s="39"/>
    </row>
    <row r="11" spans="2:5">
      <c r="C11" s="39" t="s">
        <v>85</v>
      </c>
      <c r="D11" s="39"/>
    </row>
    <row r="12" spans="2:5">
      <c r="C12" s="39" t="s">
        <v>86</v>
      </c>
      <c r="D12" s="39"/>
    </row>
    <row r="13" spans="2:5">
      <c r="C13" s="39" t="s">
        <v>87</v>
      </c>
      <c r="D13" s="39"/>
    </row>
    <row r="14" spans="2:5" ht="8.1" customHeight="1">
      <c r="C14" s="23"/>
      <c r="D14" s="24"/>
    </row>
    <row r="15" spans="2:5">
      <c r="B15" s="31"/>
      <c r="C15" s="31"/>
      <c r="D15" s="22"/>
      <c r="E15" s="22"/>
    </row>
    <row r="17" spans="2:5">
      <c r="B17" s="20" t="str">
        <f ca="1">+"Warszawa, "&amp;IFERROR(TEXT(Fund_Data_Oświadczenia,"mmmm rrrr"),"")</f>
        <v>Warszawa, marzec 2025</v>
      </c>
    </row>
    <row r="18" spans="2:5" ht="3.75" customHeight="1"/>
    <row r="19" spans="2:5">
      <c r="B19" s="38" t="s">
        <v>91</v>
      </c>
      <c r="C19" s="38"/>
      <c r="D19" s="38"/>
      <c r="E19" s="38"/>
    </row>
    <row r="20" spans="2:5" ht="6" customHeight="1">
      <c r="B20" s="38"/>
      <c r="C20" s="38"/>
      <c r="D20" s="38"/>
      <c r="E20" s="38"/>
    </row>
  </sheetData>
  <mergeCells count="8">
    <mergeCell ref="B3:E3"/>
    <mergeCell ref="B19:E20"/>
    <mergeCell ref="C10:D10"/>
    <mergeCell ref="C11:D11"/>
    <mergeCell ref="C12:D12"/>
    <mergeCell ref="C13:D13"/>
    <mergeCell ref="B4:E4"/>
    <mergeCell ref="B6:E6"/>
  </mergeCells>
  <conditionalFormatting sqref="B6:E6">
    <cfRule type="containsText" dxfId="0" priority="1" operator="containsText" text="przelicz">
      <formula>NOT(ISERROR(SEARCH("przelicz",B6)))</formula>
    </cfRule>
  </conditionalFormatting>
  <hyperlinks>
    <hyperlink ref="B19:E20" r:id="rId1" display="sprawozdania w internecie (www.pekaotfi.pl)" xr:uid="{00000000-0004-0000-0000-000000000000}"/>
    <hyperlink ref="C10:D10" location="'Połączone Zestawienie Lokat'!A1" display="Połączone zestawienie lokat" xr:uid="{00000000-0004-0000-0000-000001000000}"/>
    <hyperlink ref="C11:D11" location="'Połączony Bilans'!A1" display="Połączony bilans" xr:uid="{00000000-0004-0000-0000-000002000000}"/>
    <hyperlink ref="C12:D12" location="'Połączony Rachunek Wyniku'!A1" display="Połączony rachunek wyniku z operacji" xr:uid="{00000000-0004-0000-0000-000003000000}"/>
    <hyperlink ref="C13:D13" location="'Połączone Zestawienie Zmian'!A1" display="Połączone zestawienie zmian w aktywach netto" xr:uid="{00000000-0004-0000-0000-000004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O30"/>
  <sheetViews>
    <sheetView showGridLines="0" zoomScale="93" zoomScaleNormal="93" workbookViewId="0">
      <pane xSplit="2" ySplit="8" topLeftCell="C90" activePane="bottomRight" state="frozen"/>
      <selection activeCell="B4" sqref="B4:E4"/>
      <selection pane="topRight" activeCell="B4" sqref="B4:E4"/>
      <selection pane="bottomLeft" activeCell="B4" sqref="B4:E4"/>
      <selection pane="bottomRight" activeCell="W20" sqref="W20"/>
    </sheetView>
  </sheetViews>
  <sheetFormatPr defaultColWidth="3.625" defaultRowHeight="14.25" outlineLevelCol="1"/>
  <cols>
    <col min="1" max="1" width="2" customWidth="1"/>
    <col min="2" max="2" width="44.375" customWidth="1"/>
    <col min="3" max="8" width="11" customWidth="1"/>
    <col min="9" max="10" width="11" hidden="1" customWidth="1" outlineLevel="1"/>
    <col min="11" max="14" width="13.75" hidden="1" customWidth="1" outlineLevel="1"/>
    <col min="15" max="15" width="2.25" customWidth="1" collapsed="1"/>
  </cols>
  <sheetData>
    <row r="1" spans="1:14" s="1" customFormat="1" ht="37.5" customHeight="1">
      <c r="A1" s="36"/>
      <c r="B1" s="36"/>
      <c r="C1" s="36"/>
      <c r="D1" s="36"/>
    </row>
    <row r="2" spans="1:14" ht="4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9.950000000000003" customHeight="1">
      <c r="A3" s="2"/>
      <c r="B3" s="43" t="s">
        <v>92</v>
      </c>
      <c r="C3" s="43"/>
      <c r="D3" s="43"/>
      <c r="E3" s="43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B4" s="41" t="s">
        <v>109</v>
      </c>
      <c r="C4" s="41"/>
      <c r="D4" s="41"/>
      <c r="E4" s="41"/>
      <c r="F4" s="2"/>
      <c r="G4" s="2"/>
      <c r="H4" s="2"/>
      <c r="I4" s="2"/>
      <c r="J4" s="2"/>
      <c r="K4" s="2"/>
      <c r="L4" s="2"/>
      <c r="M4" s="2"/>
      <c r="N4" s="2"/>
    </row>
    <row r="5" spans="1:14" ht="24.75" customHeight="1">
      <c r="A5" s="2"/>
      <c r="B5" s="33" t="s">
        <v>88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6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B7" s="26"/>
      <c r="C7" s="44">
        <v>45657</v>
      </c>
      <c r="D7" s="44"/>
      <c r="E7" s="44"/>
      <c r="F7" s="44">
        <v>45291</v>
      </c>
      <c r="G7" s="44"/>
      <c r="H7" s="44"/>
      <c r="I7" s="42"/>
      <c r="J7" s="42"/>
      <c r="K7" s="42"/>
      <c r="L7" s="42"/>
      <c r="M7" s="42"/>
      <c r="N7" s="42"/>
    </row>
    <row r="8" spans="1:14" ht="63.75">
      <c r="B8" s="25" t="s">
        <v>34</v>
      </c>
      <c r="C8" s="25" t="s">
        <v>106</v>
      </c>
      <c r="D8" s="25" t="s">
        <v>107</v>
      </c>
      <c r="E8" s="25" t="s">
        <v>108</v>
      </c>
      <c r="F8" s="25" t="s">
        <v>106</v>
      </c>
      <c r="G8" s="25" t="s">
        <v>107</v>
      </c>
      <c r="H8" s="25" t="s">
        <v>108</v>
      </c>
    </row>
    <row r="9" spans="1:14">
      <c r="B9" s="35" t="s">
        <v>33</v>
      </c>
      <c r="C9" s="5">
        <v>112798</v>
      </c>
      <c r="D9" s="5">
        <v>115976</v>
      </c>
      <c r="E9" s="6">
        <v>0.96</v>
      </c>
      <c r="F9" s="5">
        <v>131533</v>
      </c>
      <c r="G9" s="5">
        <v>133879</v>
      </c>
      <c r="H9" s="6">
        <v>1.46</v>
      </c>
    </row>
    <row r="10" spans="1:14">
      <c r="B10" s="35" t="s">
        <v>32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</row>
    <row r="11" spans="1:14">
      <c r="B11" s="35" t="s">
        <v>31</v>
      </c>
      <c r="C11" s="5">
        <v>0</v>
      </c>
      <c r="D11" s="5">
        <v>0</v>
      </c>
      <c r="E11" s="6">
        <v>0</v>
      </c>
      <c r="F11" s="5">
        <v>0</v>
      </c>
      <c r="G11" s="5">
        <v>0</v>
      </c>
      <c r="H11" s="6">
        <v>0</v>
      </c>
    </row>
    <row r="12" spans="1:14">
      <c r="B12" s="35" t="s">
        <v>30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</row>
    <row r="13" spans="1:14">
      <c r="B13" s="35" t="s">
        <v>29</v>
      </c>
      <c r="C13" s="5">
        <v>4668</v>
      </c>
      <c r="D13" s="5">
        <v>5122</v>
      </c>
      <c r="E13" s="6">
        <v>0.04</v>
      </c>
      <c r="F13" s="5">
        <v>1101</v>
      </c>
      <c r="G13" s="5">
        <v>1113</v>
      </c>
      <c r="H13" s="6">
        <v>0.01</v>
      </c>
    </row>
    <row r="14" spans="1:14">
      <c r="B14" s="35" t="s">
        <v>28</v>
      </c>
      <c r="C14" s="5">
        <v>1150861</v>
      </c>
      <c r="D14" s="5">
        <v>1149182</v>
      </c>
      <c r="E14" s="6">
        <v>9.48</v>
      </c>
      <c r="F14" s="5">
        <v>1024018</v>
      </c>
      <c r="G14" s="5">
        <v>1021691</v>
      </c>
      <c r="H14" s="6">
        <v>11.13</v>
      </c>
    </row>
    <row r="15" spans="1:14">
      <c r="B15" s="35" t="s">
        <v>27</v>
      </c>
      <c r="C15" s="5">
        <v>9211895</v>
      </c>
      <c r="D15" s="5">
        <v>9303934</v>
      </c>
      <c r="E15" s="6">
        <v>76.709999999999994</v>
      </c>
      <c r="F15" s="5">
        <v>5731094</v>
      </c>
      <c r="G15" s="5">
        <v>5725362</v>
      </c>
      <c r="H15" s="6">
        <v>62.37</v>
      </c>
    </row>
    <row r="16" spans="1:14">
      <c r="B16" s="35" t="s">
        <v>26</v>
      </c>
      <c r="C16" s="5">
        <v>0</v>
      </c>
      <c r="D16" s="5">
        <v>199095</v>
      </c>
      <c r="E16" s="6">
        <v>1.64</v>
      </c>
      <c r="F16" s="5">
        <v>0</v>
      </c>
      <c r="G16" s="5">
        <v>313644</v>
      </c>
      <c r="H16" s="6">
        <v>3.42</v>
      </c>
    </row>
    <row r="17" spans="2:14">
      <c r="B17" s="35" t="s">
        <v>25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</row>
    <row r="18" spans="2:14">
      <c r="B18" s="35" t="s">
        <v>24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</row>
    <row r="19" spans="2:14">
      <c r="B19" s="35" t="s">
        <v>23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</row>
    <row r="20" spans="2:14">
      <c r="B20" s="35" t="s">
        <v>22</v>
      </c>
      <c r="C20" s="5">
        <v>774683</v>
      </c>
      <c r="D20" s="5">
        <v>886790</v>
      </c>
      <c r="E20" s="6">
        <v>7.31</v>
      </c>
      <c r="F20" s="5">
        <v>843310</v>
      </c>
      <c r="G20" s="5">
        <v>968698</v>
      </c>
      <c r="H20" s="6">
        <v>10.55</v>
      </c>
    </row>
    <row r="21" spans="2:14">
      <c r="B21" s="35" t="s">
        <v>21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</row>
    <row r="22" spans="2:14">
      <c r="B22" s="35" t="s">
        <v>101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</row>
    <row r="23" spans="2:14">
      <c r="B23" s="35" t="s">
        <v>20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</row>
    <row r="24" spans="2:14">
      <c r="B24" s="35" t="s">
        <v>19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</row>
    <row r="25" spans="2:14">
      <c r="B25" s="35" t="s">
        <v>18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</row>
    <row r="26" spans="2:14">
      <c r="B26" s="35" t="s">
        <v>17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</row>
    <row r="27" spans="2:14">
      <c r="B27" s="35" t="s">
        <v>16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</row>
    <row r="28" spans="2:14">
      <c r="B28" s="35" t="s">
        <v>15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/>
      <c r="J28" s="5"/>
      <c r="K28" s="6"/>
      <c r="L28" s="5"/>
      <c r="M28" s="5"/>
      <c r="N28" s="6"/>
    </row>
    <row r="29" spans="2:14">
      <c r="B29" s="7" t="s">
        <v>14</v>
      </c>
      <c r="C29" s="8">
        <v>11254905</v>
      </c>
      <c r="D29" s="8">
        <v>11660099</v>
      </c>
      <c r="E29" s="9">
        <v>96.14</v>
      </c>
      <c r="F29" s="8">
        <v>7731056</v>
      </c>
      <c r="G29" s="8">
        <v>8164387</v>
      </c>
      <c r="H29" s="9">
        <v>88.94</v>
      </c>
    </row>
    <row r="30" spans="2:14" ht="7.5" customHeight="1"/>
  </sheetData>
  <mergeCells count="6">
    <mergeCell ref="I7:K7"/>
    <mergeCell ref="L7:N7"/>
    <mergeCell ref="B3:E3"/>
    <mergeCell ref="B4:E4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&amp;C&amp;9str. &amp;P / &amp;N&amp;R&amp;9&amp;A&amp;L&amp;7Pekao Funduszy Globalnych SFIO</oddHeader>
    <oddFooter>&amp;C&amp;9s.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G28"/>
  <sheetViews>
    <sheetView showGridLines="0" workbookViewId="0">
      <pane xSplit="2" ySplit="8" topLeftCell="C15" activePane="bottomRight" state="frozen"/>
      <selection activeCell="B4" sqref="B4:E4"/>
      <selection pane="topRight" activeCell="B4" sqref="B4:E4"/>
      <selection pane="bottomLeft" activeCell="B4" sqref="B4:E4"/>
      <selection pane="bottomRight" activeCell="J24" sqref="J24"/>
    </sheetView>
  </sheetViews>
  <sheetFormatPr defaultColWidth="3.625" defaultRowHeight="14.25" outlineLevelCol="1"/>
  <cols>
    <col min="1" max="1" width="0.875" customWidth="1"/>
    <col min="2" max="2" width="45.25" customWidth="1"/>
    <col min="3" max="3" width="14.875" customWidth="1"/>
    <col min="4" max="4" width="14.375" customWidth="1"/>
    <col min="5" max="6" width="14.375" hidden="1" customWidth="1" outlineLevel="1"/>
    <col min="7" max="7" width="1.125" customWidth="1" collapsed="1"/>
  </cols>
  <sheetData>
    <row r="1" spans="1:5" s="1" customFormat="1" ht="49.5" customHeight="1">
      <c r="A1" s="36"/>
      <c r="B1" s="36"/>
      <c r="C1" s="36"/>
      <c r="D1" s="36"/>
    </row>
    <row r="2" spans="1:5" ht="45" customHeight="1">
      <c r="A2" s="2"/>
      <c r="B2" s="2"/>
    </row>
    <row r="3" spans="1:5" ht="39.950000000000003" customHeight="1">
      <c r="B3" s="45" t="s">
        <v>92</v>
      </c>
      <c r="C3" s="45"/>
      <c r="D3" s="45"/>
    </row>
    <row r="4" spans="1:5">
      <c r="B4" s="41" t="s">
        <v>109</v>
      </c>
      <c r="C4" s="41"/>
      <c r="D4" s="41"/>
      <c r="E4" s="41"/>
    </row>
    <row r="5" spans="1:5" ht="27.75" customHeight="1">
      <c r="B5" s="34" t="s">
        <v>6</v>
      </c>
      <c r="C5" s="46" t="s">
        <v>4</v>
      </c>
      <c r="D5" s="46"/>
    </row>
    <row r="6" spans="1:5" ht="8.25" customHeight="1"/>
    <row r="7" spans="1:5">
      <c r="B7" s="25" t="s">
        <v>9</v>
      </c>
      <c r="C7" s="27">
        <v>45657</v>
      </c>
      <c r="D7" s="27">
        <v>45291</v>
      </c>
    </row>
    <row r="8" spans="1:5">
      <c r="B8" s="16" t="s">
        <v>8</v>
      </c>
      <c r="C8" s="17">
        <v>12128330</v>
      </c>
      <c r="D8" s="17">
        <v>9179938</v>
      </c>
    </row>
    <row r="9" spans="1:5">
      <c r="B9" s="18" t="s">
        <v>47</v>
      </c>
      <c r="C9" s="4">
        <v>36790</v>
      </c>
      <c r="D9" s="4">
        <v>54325</v>
      </c>
    </row>
    <row r="10" spans="1:5">
      <c r="B10" s="18" t="s">
        <v>46</v>
      </c>
      <c r="C10" s="4">
        <v>1880</v>
      </c>
      <c r="D10" s="4">
        <v>113646</v>
      </c>
    </row>
    <row r="11" spans="1:5">
      <c r="B11" s="18" t="s">
        <v>94</v>
      </c>
      <c r="C11" s="4">
        <v>309176</v>
      </c>
      <c r="D11" s="4">
        <v>769736</v>
      </c>
    </row>
    <row r="12" spans="1:5">
      <c r="B12" s="18" t="s">
        <v>95</v>
      </c>
      <c r="C12" s="4">
        <v>6993883</v>
      </c>
      <c r="D12" s="4">
        <v>3023271</v>
      </c>
    </row>
    <row r="13" spans="1:5">
      <c r="B13" s="18" t="s">
        <v>96</v>
      </c>
      <c r="C13" s="4">
        <v>4786601</v>
      </c>
      <c r="D13" s="4">
        <v>5218960</v>
      </c>
    </row>
    <row r="14" spans="1:5">
      <c r="B14" s="18" t="s">
        <v>97</v>
      </c>
      <c r="C14" s="4">
        <v>0</v>
      </c>
      <c r="D14" s="4">
        <v>0</v>
      </c>
    </row>
    <row r="15" spans="1:5">
      <c r="B15" s="16" t="s">
        <v>7</v>
      </c>
      <c r="C15" s="17">
        <v>1264484</v>
      </c>
      <c r="D15" s="17">
        <v>890037</v>
      </c>
    </row>
    <row r="16" spans="1:5">
      <c r="B16" s="18" t="s">
        <v>45</v>
      </c>
      <c r="C16" s="4">
        <v>1264484</v>
      </c>
      <c r="D16" s="4">
        <v>890037</v>
      </c>
    </row>
    <row r="17" spans="2:4">
      <c r="B17" s="18" t="s">
        <v>44</v>
      </c>
      <c r="C17" s="4">
        <v>0</v>
      </c>
      <c r="D17" s="4">
        <v>0</v>
      </c>
    </row>
    <row r="18" spans="2:4">
      <c r="B18" s="16" t="s">
        <v>43</v>
      </c>
      <c r="C18" s="17">
        <v>10863846</v>
      </c>
      <c r="D18" s="17">
        <v>8289901</v>
      </c>
    </row>
    <row r="19" spans="2:4">
      <c r="B19" s="16" t="s">
        <v>42</v>
      </c>
      <c r="C19" s="17">
        <v>9456066</v>
      </c>
      <c r="D19" s="17">
        <v>7454417</v>
      </c>
    </row>
    <row r="20" spans="2:4">
      <c r="B20" s="18" t="s">
        <v>41</v>
      </c>
      <c r="C20" s="4">
        <v>39240096</v>
      </c>
      <c r="D20" s="4">
        <v>35329839</v>
      </c>
    </row>
    <row r="21" spans="2:4">
      <c r="B21" s="18" t="s">
        <v>40</v>
      </c>
      <c r="C21" s="4">
        <v>-29784030</v>
      </c>
      <c r="D21" s="4">
        <v>-27875422</v>
      </c>
    </row>
    <row r="22" spans="2:4">
      <c r="B22" s="16" t="s">
        <v>39</v>
      </c>
      <c r="C22" s="17">
        <v>1119402</v>
      </c>
      <c r="D22" s="17">
        <v>486622</v>
      </c>
    </row>
    <row r="23" spans="2:4" ht="25.5">
      <c r="B23" s="18" t="s">
        <v>38</v>
      </c>
      <c r="C23" s="4">
        <v>544423</v>
      </c>
      <c r="D23" s="4">
        <v>246784</v>
      </c>
    </row>
    <row r="24" spans="2:4" ht="25.5">
      <c r="B24" s="18" t="s">
        <v>37</v>
      </c>
      <c r="C24" s="4">
        <v>574979</v>
      </c>
      <c r="D24" s="4">
        <v>239838</v>
      </c>
    </row>
    <row r="25" spans="2:4" ht="25.5">
      <c r="B25" s="16" t="s">
        <v>36</v>
      </c>
      <c r="C25" s="17">
        <v>288378</v>
      </c>
      <c r="D25" s="17">
        <v>348862</v>
      </c>
    </row>
    <row r="26" spans="2:4" ht="25.5">
      <c r="B26" s="16" t="s">
        <v>35</v>
      </c>
      <c r="C26" s="17">
        <v>10863846</v>
      </c>
      <c r="D26" s="17">
        <v>8289901</v>
      </c>
    </row>
    <row r="28" spans="2:4" ht="3" customHeight="1"/>
  </sheetData>
  <mergeCells count="3">
    <mergeCell ref="B3:D3"/>
    <mergeCell ref="C5:D5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Funduszy Globalnych SFIO</oddHeader>
    <oddFooter>&amp;C&amp;9s.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G40"/>
  <sheetViews>
    <sheetView showGridLines="0" workbookViewId="0">
      <pane xSplit="2" ySplit="8" topLeftCell="C30" activePane="bottomRight" state="frozen"/>
      <selection activeCell="B4" sqref="B4:E4"/>
      <selection pane="topRight" activeCell="B4" sqref="B4:E4"/>
      <selection pane="bottomLeft" activeCell="B4" sqref="B4:E4"/>
      <selection pane="bottomRight" activeCell="D35" sqref="D35"/>
    </sheetView>
  </sheetViews>
  <sheetFormatPr defaultColWidth="3.625" defaultRowHeight="14.25" outlineLevelCol="1"/>
  <cols>
    <col min="1" max="1" width="1.5" customWidth="1"/>
    <col min="2" max="2" width="45.375" customWidth="1"/>
    <col min="3" max="5" width="13.75" customWidth="1"/>
    <col min="6" max="6" width="13.75" hidden="1" customWidth="1" outlineLevel="1"/>
    <col min="7" max="7" width="1.5" customWidth="1" collapsed="1"/>
  </cols>
  <sheetData>
    <row r="1" spans="1:6" s="1" customFormat="1" ht="33.75" customHeight="1">
      <c r="A1" s="36"/>
      <c r="B1" s="36"/>
      <c r="C1" s="36"/>
      <c r="D1" s="36"/>
    </row>
    <row r="2" spans="1:6">
      <c r="A2" s="2"/>
      <c r="B2" s="2"/>
    </row>
    <row r="3" spans="1:6" ht="39" customHeight="1">
      <c r="B3" s="45" t="s">
        <v>92</v>
      </c>
      <c r="C3" s="45"/>
      <c r="D3" s="45"/>
    </row>
    <row r="4" spans="1:6">
      <c r="B4" s="41" t="s">
        <v>109</v>
      </c>
      <c r="C4" s="41"/>
      <c r="D4" s="41"/>
      <c r="E4" s="32"/>
    </row>
    <row r="5" spans="1:6" ht="29.25" customHeight="1">
      <c r="B5" s="34" t="s">
        <v>89</v>
      </c>
      <c r="C5" s="46" t="s">
        <v>5</v>
      </c>
      <c r="D5" s="46"/>
    </row>
    <row r="7" spans="1:6" ht="24">
      <c r="B7" s="28" t="s">
        <v>13</v>
      </c>
      <c r="C7" s="29" t="s">
        <v>102</v>
      </c>
      <c r="D7" s="29" t="s">
        <v>103</v>
      </c>
    </row>
    <row r="8" spans="1:6">
      <c r="B8" s="7" t="s">
        <v>12</v>
      </c>
      <c r="C8" s="8">
        <v>457596</v>
      </c>
      <c r="D8" s="8">
        <v>392187</v>
      </c>
    </row>
    <row r="9" spans="1:6">
      <c r="B9" s="11" t="s">
        <v>0</v>
      </c>
      <c r="C9" s="10">
        <v>3397</v>
      </c>
      <c r="D9" s="10">
        <v>2678</v>
      </c>
    </row>
    <row r="10" spans="1:6">
      <c r="B10" s="11" t="s">
        <v>65</v>
      </c>
      <c r="C10" s="10">
        <v>450374</v>
      </c>
      <c r="D10" s="10">
        <v>383424</v>
      </c>
    </row>
    <row r="11" spans="1:6">
      <c r="B11" s="11" t="s">
        <v>64</v>
      </c>
      <c r="C11" s="10">
        <v>0</v>
      </c>
      <c r="D11" s="10">
        <v>0</v>
      </c>
    </row>
    <row r="12" spans="1:6">
      <c r="B12" s="11" t="s">
        <v>63</v>
      </c>
      <c r="C12" s="10">
        <v>3035</v>
      </c>
      <c r="D12" s="10">
        <v>6537</v>
      </c>
    </row>
    <row r="13" spans="1:6">
      <c r="B13" s="11" t="s">
        <v>53</v>
      </c>
      <c r="C13" s="10">
        <v>790</v>
      </c>
      <c r="D13" s="10">
        <v>359</v>
      </c>
    </row>
    <row r="14" spans="1:6">
      <c r="B14" s="7" t="s">
        <v>98</v>
      </c>
      <c r="C14" s="8">
        <v>158624</v>
      </c>
      <c r="D14" s="8">
        <v>109702</v>
      </c>
    </row>
    <row r="15" spans="1:6">
      <c r="B15" s="11" t="s">
        <v>62</v>
      </c>
      <c r="C15" s="10">
        <v>98321</v>
      </c>
      <c r="D15" s="10">
        <v>65617</v>
      </c>
    </row>
    <row r="16" spans="1:6">
      <c r="B16" s="12" t="s">
        <v>104</v>
      </c>
      <c r="C16" s="10">
        <v>82271</v>
      </c>
      <c r="D16" s="10">
        <v>65617</v>
      </c>
      <c r="F16" s="13"/>
    </row>
    <row r="17" spans="2:6">
      <c r="B17" s="12" t="s">
        <v>105</v>
      </c>
      <c r="C17" s="10">
        <v>16050</v>
      </c>
      <c r="D17" s="10">
        <v>0</v>
      </c>
      <c r="F17" s="13"/>
    </row>
    <row r="18" spans="2:6">
      <c r="B18" s="11" t="s">
        <v>61</v>
      </c>
      <c r="C18" s="10">
        <v>0</v>
      </c>
      <c r="D18" s="10">
        <v>0</v>
      </c>
    </row>
    <row r="19" spans="2:6">
      <c r="B19" s="11" t="s">
        <v>1</v>
      </c>
      <c r="C19" s="10">
        <v>4887</v>
      </c>
      <c r="D19" s="10">
        <v>3598</v>
      </c>
    </row>
    <row r="20" spans="2:6">
      <c r="B20" s="11" t="s">
        <v>60</v>
      </c>
      <c r="C20" s="10">
        <v>4811</v>
      </c>
      <c r="D20" s="10">
        <v>3983</v>
      </c>
    </row>
    <row r="21" spans="2:6">
      <c r="B21" s="11" t="s">
        <v>59</v>
      </c>
      <c r="C21" s="10">
        <v>34</v>
      </c>
      <c r="D21" s="10">
        <v>29</v>
      </c>
    </row>
    <row r="22" spans="2:6">
      <c r="B22" s="11" t="s">
        <v>58</v>
      </c>
      <c r="C22" s="10">
        <v>0</v>
      </c>
      <c r="D22" s="10">
        <v>0</v>
      </c>
    </row>
    <row r="23" spans="2:6">
      <c r="B23" s="11" t="s">
        <v>57</v>
      </c>
      <c r="C23" s="10">
        <v>0</v>
      </c>
      <c r="D23" s="10">
        <v>0</v>
      </c>
    </row>
    <row r="24" spans="2:6">
      <c r="B24" s="11" t="s">
        <v>56</v>
      </c>
      <c r="C24" s="10">
        <v>0</v>
      </c>
      <c r="D24" s="10">
        <v>0</v>
      </c>
    </row>
    <row r="25" spans="2:6">
      <c r="B25" s="11" t="s">
        <v>55</v>
      </c>
      <c r="C25" s="10">
        <v>0</v>
      </c>
      <c r="D25" s="10">
        <v>0</v>
      </c>
    </row>
    <row r="26" spans="2:6">
      <c r="B26" s="11" t="s">
        <v>2</v>
      </c>
      <c r="C26" s="10">
        <v>49289</v>
      </c>
      <c r="D26" s="10">
        <v>34792</v>
      </c>
    </row>
    <row r="27" spans="2:6">
      <c r="B27" s="11" t="s">
        <v>54</v>
      </c>
      <c r="C27" s="10">
        <v>0</v>
      </c>
      <c r="D27" s="10">
        <v>0</v>
      </c>
    </row>
    <row r="28" spans="2:6">
      <c r="B28" s="11" t="s">
        <v>3</v>
      </c>
      <c r="C28" s="10">
        <v>395</v>
      </c>
      <c r="D28" s="10">
        <v>811</v>
      </c>
    </row>
    <row r="29" spans="2:6">
      <c r="B29" s="11" t="s">
        <v>53</v>
      </c>
      <c r="C29" s="10">
        <v>887</v>
      </c>
      <c r="D29" s="10">
        <v>872</v>
      </c>
    </row>
    <row r="30" spans="2:6">
      <c r="B30" s="7" t="s">
        <v>52</v>
      </c>
      <c r="C30" s="8">
        <v>87</v>
      </c>
      <c r="D30" s="8">
        <v>116</v>
      </c>
    </row>
    <row r="31" spans="2:6">
      <c r="B31" s="7" t="s">
        <v>99</v>
      </c>
      <c r="C31" s="8">
        <v>158537</v>
      </c>
      <c r="D31" s="8">
        <v>109586</v>
      </c>
    </row>
    <row r="32" spans="2:6">
      <c r="B32" s="7" t="s">
        <v>51</v>
      </c>
      <c r="C32" s="8">
        <v>299059</v>
      </c>
      <c r="D32" s="8">
        <v>283412</v>
      </c>
    </row>
    <row r="33" spans="2:4">
      <c r="B33" s="7" t="s">
        <v>50</v>
      </c>
      <c r="C33" s="8">
        <v>271969</v>
      </c>
      <c r="D33" s="8">
        <v>239714</v>
      </c>
    </row>
    <row r="34" spans="2:4">
      <c r="B34" s="11" t="s">
        <v>11</v>
      </c>
      <c r="C34" s="10">
        <v>330349</v>
      </c>
      <c r="D34" s="10">
        <v>262673</v>
      </c>
    </row>
    <row r="35" spans="2:4" ht="25.5">
      <c r="B35" s="11" t="s">
        <v>10</v>
      </c>
      <c r="C35" s="10">
        <v>-58380</v>
      </c>
      <c r="D35" s="10">
        <v>-22959</v>
      </c>
    </row>
    <row r="36" spans="2:4">
      <c r="B36" s="12" t="s">
        <v>49</v>
      </c>
      <c r="C36" s="10">
        <v>29299</v>
      </c>
      <c r="D36" s="10">
        <v>-60079</v>
      </c>
    </row>
    <row r="37" spans="2:4">
      <c r="B37" s="7" t="s">
        <v>48</v>
      </c>
      <c r="C37" s="8">
        <v>571028</v>
      </c>
      <c r="D37" s="8">
        <v>523126</v>
      </c>
    </row>
    <row r="38" spans="2:4">
      <c r="B38" s="7" t="s">
        <v>100</v>
      </c>
      <c r="C38" s="8">
        <v>0</v>
      </c>
      <c r="D38" s="8">
        <v>0</v>
      </c>
    </row>
    <row r="40" spans="2:4" ht="6.75" customHeight="1"/>
  </sheetData>
  <mergeCells count="3">
    <mergeCell ref="B3:D3"/>
    <mergeCell ref="C5:D5"/>
    <mergeCell ref="B4:D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Header>&amp;C&amp;9str. &amp;P / &amp;N&amp;R&amp;9&amp;A&amp;L&amp;7Pekao Funduszy Globalnych SFIO</oddHeader>
    <oddFooter>&amp;C&amp;9s.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25"/>
  <sheetViews>
    <sheetView showGridLines="0" workbookViewId="0">
      <pane xSplit="2" ySplit="8" topLeftCell="C15" activePane="bottomRight" state="frozen"/>
      <selection activeCell="B4" sqref="B4:E4"/>
      <selection pane="topRight" activeCell="B4" sqref="B4:E4"/>
      <selection pane="bottomLeft" activeCell="B4" sqref="B4:E4"/>
      <selection pane="bottomRight" activeCell="P14" sqref="P14"/>
    </sheetView>
  </sheetViews>
  <sheetFormatPr defaultColWidth="3.625" defaultRowHeight="14.25" outlineLevelCol="1"/>
  <cols>
    <col min="1" max="1" width="1.25" customWidth="1"/>
    <col min="2" max="2" width="36.375" customWidth="1"/>
    <col min="3" max="6" width="9" customWidth="1"/>
    <col min="7" max="7" width="9.25" hidden="1" customWidth="1" outlineLevel="1"/>
    <col min="8" max="8" width="8.625" hidden="1" customWidth="1" outlineLevel="1"/>
    <col min="9" max="9" width="12.125" hidden="1" customWidth="1" outlineLevel="1"/>
    <col min="10" max="10" width="12" hidden="1" customWidth="1" outlineLevel="1"/>
    <col min="11" max="11" width="1.125" customWidth="1" collapsed="1"/>
  </cols>
  <sheetData>
    <row r="1" spans="1:10" s="1" customFormat="1" ht="30.75" customHeight="1">
      <c r="A1" s="36"/>
      <c r="B1" s="36"/>
      <c r="C1" s="36"/>
      <c r="D1" s="36"/>
      <c r="E1" s="36"/>
    </row>
    <row r="2" spans="1:10">
      <c r="A2" s="2"/>
      <c r="B2" s="2"/>
    </row>
    <row r="3" spans="1:10" ht="39.950000000000003" customHeight="1">
      <c r="B3" s="45" t="s">
        <v>92</v>
      </c>
      <c r="C3" s="45"/>
      <c r="D3" s="45"/>
      <c r="E3" s="45"/>
      <c r="F3" s="45"/>
    </row>
    <row r="4" spans="1:10">
      <c r="B4" s="41" t="s">
        <v>109</v>
      </c>
      <c r="C4" s="41"/>
      <c r="D4" s="41"/>
      <c r="E4" s="41"/>
    </row>
    <row r="5" spans="1:10" ht="24" customHeight="1">
      <c r="B5" s="34" t="s">
        <v>90</v>
      </c>
      <c r="C5" s="46" t="s">
        <v>4</v>
      </c>
      <c r="D5" s="46"/>
      <c r="E5" s="46"/>
      <c r="F5" s="46"/>
    </row>
    <row r="6" spans="1:10" ht="6" customHeight="1"/>
    <row r="7" spans="1:10">
      <c r="B7" s="30" t="s">
        <v>82</v>
      </c>
      <c r="C7" s="48" t="s">
        <v>102</v>
      </c>
      <c r="D7" s="48"/>
      <c r="E7" s="48" t="s">
        <v>103</v>
      </c>
      <c r="F7" s="48"/>
      <c r="G7" s="42"/>
      <c r="H7" s="42"/>
      <c r="I7" s="42"/>
      <c r="J7" s="42"/>
    </row>
    <row r="8" spans="1:10" ht="24">
      <c r="B8" s="14" t="s">
        <v>81</v>
      </c>
      <c r="C8" s="47">
        <v>8257931</v>
      </c>
      <c r="D8" s="47"/>
      <c r="E8" s="47">
        <v>6105217</v>
      </c>
      <c r="F8" s="47"/>
      <c r="G8" s="42"/>
      <c r="H8" s="42"/>
      <c r="I8" s="42"/>
      <c r="J8" s="42"/>
    </row>
    <row r="9" spans="1:10">
      <c r="B9" s="14" t="s">
        <v>80</v>
      </c>
      <c r="C9" s="47">
        <v>571028</v>
      </c>
      <c r="D9" s="47"/>
      <c r="E9" s="47">
        <v>523126</v>
      </c>
      <c r="F9" s="47"/>
      <c r="G9" s="42"/>
      <c r="H9" s="42"/>
      <c r="I9" s="42"/>
      <c r="J9" s="42"/>
    </row>
    <row r="10" spans="1:10">
      <c r="B10" s="15" t="s">
        <v>79</v>
      </c>
      <c r="C10" s="47">
        <v>299059</v>
      </c>
      <c r="D10" s="47"/>
      <c r="E10" s="47">
        <v>283412</v>
      </c>
      <c r="F10" s="47"/>
      <c r="G10" s="42"/>
      <c r="H10" s="42"/>
      <c r="I10" s="42"/>
      <c r="J10" s="42"/>
    </row>
    <row r="11" spans="1:10">
      <c r="B11" s="15" t="s">
        <v>78</v>
      </c>
      <c r="C11" s="47">
        <v>330349</v>
      </c>
      <c r="D11" s="47"/>
      <c r="E11" s="47">
        <v>262673</v>
      </c>
      <c r="F11" s="47"/>
      <c r="G11" s="42"/>
      <c r="H11" s="42"/>
      <c r="I11" s="42"/>
      <c r="J11" s="42"/>
    </row>
    <row r="12" spans="1:10" ht="24">
      <c r="B12" s="15" t="s">
        <v>77</v>
      </c>
      <c r="C12" s="47">
        <v>-58380</v>
      </c>
      <c r="D12" s="47"/>
      <c r="E12" s="47">
        <v>-22959</v>
      </c>
      <c r="F12" s="47"/>
      <c r="G12" s="42"/>
      <c r="H12" s="42"/>
      <c r="I12" s="42"/>
      <c r="J12" s="42"/>
    </row>
    <row r="13" spans="1:10" ht="24">
      <c r="B13" s="14" t="s">
        <v>76</v>
      </c>
      <c r="C13" s="47">
        <v>571028</v>
      </c>
      <c r="D13" s="47"/>
      <c r="E13" s="47">
        <v>523126</v>
      </c>
      <c r="F13" s="47"/>
      <c r="G13" s="42"/>
      <c r="H13" s="42"/>
      <c r="I13" s="42"/>
      <c r="J13" s="42"/>
    </row>
    <row r="14" spans="1:10" ht="24">
      <c r="B14" s="14" t="s">
        <v>75</v>
      </c>
      <c r="C14" s="47">
        <v>0</v>
      </c>
      <c r="D14" s="47"/>
      <c r="E14" s="47">
        <v>0</v>
      </c>
      <c r="F14" s="47"/>
      <c r="G14" s="42"/>
      <c r="H14" s="42"/>
      <c r="I14" s="42"/>
      <c r="J14" s="42"/>
    </row>
    <row r="15" spans="1:10">
      <c r="B15" s="15" t="s">
        <v>74</v>
      </c>
      <c r="C15" s="47">
        <v>0</v>
      </c>
      <c r="D15" s="47"/>
      <c r="E15" s="47">
        <v>0</v>
      </c>
      <c r="F15" s="47"/>
      <c r="G15" s="42"/>
      <c r="H15" s="42"/>
      <c r="I15" s="42"/>
      <c r="J15" s="42"/>
    </row>
    <row r="16" spans="1:10">
      <c r="B16" s="15" t="s">
        <v>73</v>
      </c>
      <c r="C16" s="47">
        <v>0</v>
      </c>
      <c r="D16" s="47"/>
      <c r="E16" s="47">
        <v>0</v>
      </c>
      <c r="F16" s="47"/>
      <c r="G16" s="42"/>
      <c r="H16" s="42"/>
      <c r="I16" s="42"/>
      <c r="J16" s="42"/>
    </row>
    <row r="17" spans="2:10">
      <c r="B17" s="15" t="s">
        <v>72</v>
      </c>
      <c r="C17" s="47">
        <v>0</v>
      </c>
      <c r="D17" s="47"/>
      <c r="E17" s="47">
        <v>0</v>
      </c>
      <c r="F17" s="47"/>
      <c r="G17" s="42"/>
      <c r="H17" s="42"/>
      <c r="I17" s="42"/>
      <c r="J17" s="42"/>
    </row>
    <row r="18" spans="2:10" ht="24">
      <c r="B18" s="14" t="s">
        <v>71</v>
      </c>
      <c r="C18" s="47">
        <v>2034887</v>
      </c>
      <c r="D18" s="47"/>
      <c r="E18" s="47">
        <v>1710778</v>
      </c>
      <c r="F18" s="47"/>
      <c r="G18" s="42"/>
      <c r="H18" s="42"/>
      <c r="I18" s="42"/>
      <c r="J18" s="42"/>
    </row>
    <row r="19" spans="2:10" ht="24">
      <c r="B19" s="15" t="s">
        <v>70</v>
      </c>
      <c r="C19" s="47">
        <v>4041783</v>
      </c>
      <c r="D19" s="47"/>
      <c r="E19" s="47">
        <v>3152452</v>
      </c>
      <c r="F19" s="47"/>
      <c r="G19" s="42"/>
      <c r="H19" s="42"/>
      <c r="I19" s="42"/>
      <c r="J19" s="42"/>
    </row>
    <row r="20" spans="2:10" ht="24">
      <c r="B20" s="15" t="s">
        <v>69</v>
      </c>
      <c r="C20" s="47">
        <v>-2006896</v>
      </c>
      <c r="D20" s="47"/>
      <c r="E20" s="47">
        <v>-1441674</v>
      </c>
      <c r="F20" s="47"/>
      <c r="G20" s="42"/>
      <c r="H20" s="42"/>
      <c r="I20" s="42"/>
      <c r="J20" s="42"/>
    </row>
    <row r="21" spans="2:10" ht="24">
      <c r="B21" s="14" t="s">
        <v>68</v>
      </c>
      <c r="C21" s="47">
        <v>2605915</v>
      </c>
      <c r="D21" s="47"/>
      <c r="E21" s="47">
        <v>2209294</v>
      </c>
      <c r="F21" s="47"/>
      <c r="G21" s="42"/>
      <c r="H21" s="42"/>
      <c r="I21" s="42"/>
      <c r="J21" s="42"/>
    </row>
    <row r="22" spans="2:10" ht="24">
      <c r="B22" s="14" t="s">
        <v>67</v>
      </c>
      <c r="C22" s="47">
        <v>10863846</v>
      </c>
      <c r="D22" s="47"/>
      <c r="E22" s="47">
        <v>8289901</v>
      </c>
      <c r="F22" s="47"/>
      <c r="G22" s="42"/>
      <c r="H22" s="42"/>
      <c r="I22" s="42"/>
      <c r="J22" s="42"/>
    </row>
    <row r="23" spans="2:10" ht="24">
      <c r="B23" s="14" t="s">
        <v>66</v>
      </c>
      <c r="C23" s="47">
        <v>9540403</v>
      </c>
      <c r="D23" s="47"/>
      <c r="E23" s="47">
        <v>7143033</v>
      </c>
      <c r="F23" s="47"/>
      <c r="G23" s="42"/>
      <c r="H23" s="42"/>
      <c r="I23" s="42"/>
      <c r="J23" s="42"/>
    </row>
    <row r="25" spans="2:10" ht="6" customHeight="1"/>
  </sheetData>
  <mergeCells count="71">
    <mergeCell ref="B4:E4"/>
    <mergeCell ref="C5:F5"/>
    <mergeCell ref="B3:F3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Funduszy Globalnych SFIO</oddHeader>
    <oddFooter>&amp;C&amp;9s.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E7C57946-0C70-43CE-BAE4-06884FA7C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Lista_TABEL</vt:lpstr>
      <vt:lpstr>Połączone_Zestawienie_Lokat</vt:lpstr>
      <vt:lpstr>Połączony_Bilans</vt:lpstr>
      <vt:lpstr>Połączony_Rachunek_Wyniku</vt:lpstr>
      <vt:lpstr>Połączone_Zestawienie_Zmian</vt:lpstr>
      <vt:lpstr>Lista_TABEL!Obszar_wydruku</vt:lpstr>
      <vt:lpstr>Połączone_Zestawienie_Lokat!Obszar_wydruku</vt:lpstr>
      <vt:lpstr>Połączone_Zestawienie_Zmian!Obszar_wydruku</vt:lpstr>
      <vt:lpstr>Połączony_Bilans!Obszar_wydruku</vt:lpstr>
      <vt:lpstr>Połączony_Rachunek_Wyniku!Obszar_wydruku</vt:lpstr>
      <vt:lpstr>Połączone_Zestawienie_Lokat!Tytuły_wydruku</vt:lpstr>
      <vt:lpstr>Połączone_Zestawienie_Zmian!Tytuły_wydruku</vt:lpstr>
      <vt:lpstr>Połączony_Bilans!Tytuły_wydruku</vt:lpstr>
      <vt:lpstr>Połączony_Rachunek_Wyniku!Tytuły_wydruku</vt:lpstr>
    </vt:vector>
  </TitlesOfParts>
  <Manager>Zbigniew Czumaj (P TFI -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(połączone)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30_FG</cp:keywords>
  <cp:lastModifiedBy>Kulaszewska Edyta</cp:lastModifiedBy>
  <cp:lastPrinted>2020-02-17T14:51:25Z</cp:lastPrinted>
  <dcterms:created xsi:type="dcterms:W3CDTF">2010-08-06T17:59:38Z</dcterms:created>
  <dcterms:modified xsi:type="dcterms:W3CDTF">2025-04-24T14:27:05Z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