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cel\Różne\Prezentacja_WKC_OB\"/>
    </mc:Choice>
  </mc:AlternateContent>
  <xr:revisionPtr revIDLastSave="0" documentId="13_ncr:1_{FA4F90B6-0AA7-44D8-A017-FC22F9726067}" xr6:coauthVersionLast="47" xr6:coauthVersionMax="47" xr10:uidLastSave="{00000000-0000-0000-0000-000000000000}"/>
  <bookViews>
    <workbookView xWindow="-28920" yWindow="330" windowWidth="29040" windowHeight="15990" xr2:uid="{00000000-000D-0000-FFFF-FFFF00000000}"/>
  </bookViews>
  <sheets>
    <sheet name="Wskaźniki Opł i koszt 2024-2" sheetId="18" r:id="rId1"/>
    <sheet name="Informacje dodatkowe" sheetId="3" r:id="rId2"/>
  </sheets>
  <definedNames>
    <definedName name="_xlnm._FilterDatabase" localSheetId="0" hidden="1">'Wskaźniki Opł i koszt 2024-2'!$B$3:$O$47</definedName>
    <definedName name="_xlnm.Print_Area" localSheetId="1">'Informacje dodatkowe'!$A$1:$I$202</definedName>
    <definedName name="_xlnm.Print_Area" localSheetId="0">'Wskaźniki Opł i koszt 2024-2'!$A$1:$Y$69</definedName>
    <definedName name="_xlnm.Print_Titles" localSheetId="1">'Informacje dodatkowe'!$1:$6</definedName>
    <definedName name="_xlnm.Print_Titles" localSheetId="0">'Wskaźniki Opł i koszt 2024-2'!$1:$3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D29" i="3"/>
  <c r="D30" i="3"/>
  <c r="D35" i="3" l="1"/>
  <c r="C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Czumaj Zbigniew</author>
  </authors>
  <commentList>
    <comment ref="L8" authorId="0" shapeId="0" xr:uid="{6D914A50-670D-4A85-95DB-820E6F9AA9BE}">
      <text>
        <r>
          <rPr>
            <sz val="9"/>
            <color indexed="81"/>
            <rFont val="Tahoma"/>
            <family val="2"/>
            <charset val="238"/>
          </rPr>
          <t xml:space="preserve">debiut: </t>
        </r>
        <r>
          <rPr>
            <b/>
            <sz val="9"/>
            <color indexed="81"/>
            <rFont val="Tahoma"/>
            <charset val="1"/>
          </rPr>
          <t>6.09.2024</t>
        </r>
      </text>
    </comment>
    <comment ref="L19" authorId="0" shapeId="0" xr:uid="{61B8F47E-28EA-4174-BF62-4D519EEB6A86}">
      <text>
        <r>
          <rPr>
            <sz val="9"/>
            <color indexed="81"/>
            <rFont val="Tahoma"/>
            <family val="2"/>
            <charset val="238"/>
          </rPr>
          <t xml:space="preserve">debiut: </t>
        </r>
        <r>
          <rPr>
            <b/>
            <sz val="9"/>
            <color indexed="81"/>
            <rFont val="Tahoma"/>
            <family val="2"/>
            <charset val="238"/>
          </rPr>
          <t>1.10.2024</t>
        </r>
      </text>
    </comment>
  </commentList>
</comments>
</file>

<file path=xl/sharedStrings.xml><?xml version="1.0" encoding="utf-8"?>
<sst xmlns="http://schemas.openxmlformats.org/spreadsheetml/2006/main" count="849" uniqueCount="341">
  <si>
    <t>Wskaźniki opłat i kosztów - dla funduszy i subfunduszy zarządzanych przez Pekao TFI S.A.</t>
  </si>
  <si>
    <t>lp</t>
  </si>
  <si>
    <t>Identyfikator IZFiA funduszu lub subfunduszu</t>
  </si>
  <si>
    <t>Kod ISIN jednostki uczestnictwa</t>
  </si>
  <si>
    <t>Nazwa funduszu lub subfunduszu</t>
  </si>
  <si>
    <t>Fundusz</t>
  </si>
  <si>
    <t xml:space="preserve"> . </t>
  </si>
  <si>
    <t>.</t>
  </si>
  <si>
    <t>Data pierwszej wyceny JU</t>
  </si>
  <si>
    <t>Informacje uzupełniające</t>
  </si>
  <si>
    <t>. .</t>
  </si>
  <si>
    <t>PIO048</t>
  </si>
  <si>
    <t>PLPPTFI00410</t>
  </si>
  <si>
    <t>Pekao Obligacji - Dynamiczna Alokacja FIO</t>
  </si>
  <si>
    <t/>
  </si>
  <si>
    <t>FIO</t>
  </si>
  <si>
    <t>--</t>
  </si>
  <si>
    <t>PIO050</t>
  </si>
  <si>
    <t>PLPPTFI00436</t>
  </si>
  <si>
    <t>Pekao FIO</t>
  </si>
  <si>
    <t>PIO055</t>
  </si>
  <si>
    <t>PLPPTFI00485</t>
  </si>
  <si>
    <t>PIO011</t>
  </si>
  <si>
    <t>PLPPTFI00014</t>
  </si>
  <si>
    <t>PIO059</t>
  </si>
  <si>
    <t>PLPPTFI00527</t>
  </si>
  <si>
    <t>PIO057</t>
  </si>
  <si>
    <t>PLPPTFI00493</t>
  </si>
  <si>
    <t>PIO002</t>
  </si>
  <si>
    <t>PLPPTFI00055</t>
  </si>
  <si>
    <t>PIO006</t>
  </si>
  <si>
    <t>PLPPTFI00071</t>
  </si>
  <si>
    <t>PIO001</t>
  </si>
  <si>
    <t>PLPPTFI00063</t>
  </si>
  <si>
    <t>PIO074</t>
  </si>
  <si>
    <t>PLPPTFI00626</t>
  </si>
  <si>
    <t>PIO035</t>
  </si>
  <si>
    <t>PLPPTFI00295</t>
  </si>
  <si>
    <t>Pekao Funduszy Globalnych SFIO</t>
  </si>
  <si>
    <t>SFIO</t>
  </si>
  <si>
    <t>PIO034</t>
  </si>
  <si>
    <t>PLPPTFI00303</t>
  </si>
  <si>
    <t>PIO066</t>
  </si>
  <si>
    <t>PLPPTFI00576</t>
  </si>
  <si>
    <t>PIO065</t>
  </si>
  <si>
    <t>PLPPTFI00568</t>
  </si>
  <si>
    <t>PIO070</t>
  </si>
  <si>
    <t>PLPPTFI00618</t>
  </si>
  <si>
    <t>PIO029</t>
  </si>
  <si>
    <t>PLPPTFI00238</t>
  </si>
  <si>
    <t>PIO068</t>
  </si>
  <si>
    <t>PLPPTFI00592</t>
  </si>
  <si>
    <t>PIO062</t>
  </si>
  <si>
    <t>PLPPTFI00543</t>
  </si>
  <si>
    <t>PIO038</t>
  </si>
  <si>
    <t>PLPPTFI00311</t>
  </si>
  <si>
    <t>PIO046</t>
  </si>
  <si>
    <t>PLPPTFI00394</t>
  </si>
  <si>
    <t>PIO040</t>
  </si>
  <si>
    <t>PLPPTFI00345</t>
  </si>
  <si>
    <t>PIO085</t>
  </si>
  <si>
    <t>PLPPTFI00725</t>
  </si>
  <si>
    <t>PIO087</t>
  </si>
  <si>
    <t>PLPPTFI00758</t>
  </si>
  <si>
    <t>PIO053</t>
  </si>
  <si>
    <t>PLPPTFI00469</t>
  </si>
  <si>
    <t>Pekao Strategie Funduszowe SFIO</t>
  </si>
  <si>
    <t>PIO043</t>
  </si>
  <si>
    <t>PLPPTFI00360</t>
  </si>
  <si>
    <t>PIO069</t>
  </si>
  <si>
    <t>PLPPTFI00600</t>
  </si>
  <si>
    <t>PIO067</t>
  </si>
  <si>
    <t>PLPPTFI00584</t>
  </si>
  <si>
    <t>PIO005</t>
  </si>
  <si>
    <t>PLPPTFI00121</t>
  </si>
  <si>
    <t>Pekao Walutowy FIO</t>
  </si>
  <si>
    <t>PIO020</t>
  </si>
  <si>
    <t>PLPPTFI00147</t>
  </si>
  <si>
    <t>PIO013</t>
  </si>
  <si>
    <t>PLPPTFI00113</t>
  </si>
  <si>
    <t>PIO016</t>
  </si>
  <si>
    <t>PLPPTFI00139</t>
  </si>
  <si>
    <t>PIO027</t>
  </si>
  <si>
    <t>PLPPTFI00212</t>
  </si>
  <si>
    <t>PIO084</t>
  </si>
  <si>
    <t>PLPPTFI00717</t>
  </si>
  <si>
    <t>Pekao PPK SFIO</t>
  </si>
  <si>
    <t>PIO075</t>
  </si>
  <si>
    <t>PLPPTFI00634</t>
  </si>
  <si>
    <t>PIO076</t>
  </si>
  <si>
    <t>PLPPTFI00642</t>
  </si>
  <si>
    <t>PIO077</t>
  </si>
  <si>
    <t>PLPPTFI00659</t>
  </si>
  <si>
    <t>PIO078</t>
  </si>
  <si>
    <t>PLPPTFI00667</t>
  </si>
  <si>
    <t>PIO079</t>
  </si>
  <si>
    <t>PLPPTFI00675</t>
  </si>
  <si>
    <t>PIO080</t>
  </si>
  <si>
    <t>PLPPTFI00683</t>
  </si>
  <si>
    <t>PIO081</t>
  </si>
  <si>
    <t>PLPPTFI00691</t>
  </si>
  <si>
    <t>PIO082</t>
  </si>
  <si>
    <t>PLPPTFI00709</t>
  </si>
  <si>
    <t>PIO083</t>
  </si>
  <si>
    <t>PLPPTFI00741</t>
  </si>
  <si>
    <t>Okresowe informacje dot kosztów i opłat - dla funduszy / subfunduszy zarządzanych przez Pekao TFI S.A.</t>
  </si>
  <si>
    <t>Prezentowane wskaźniki</t>
  </si>
  <si>
    <t>WKC</t>
  </si>
  <si>
    <t>Wskaźnik kosztów całkowitych</t>
  </si>
  <si>
    <t>Uwagi do prezentacji</t>
  </si>
  <si>
    <t>Fundusze inwestycyjne w Polsce wyliczają (za okres pełnego roku) dwa wskaźniki kosztów i opłat:</t>
  </si>
  <si>
    <t>(a)</t>
  </si>
  <si>
    <t>(b)</t>
  </si>
  <si>
    <t>Prospekty Informacyjne</t>
  </si>
  <si>
    <t>https://pekaotfi.pl/dokumenty?open-tab=4</t>
  </si>
  <si>
    <t>Dokumenty Kluczowe informacje dla Uczestników</t>
  </si>
  <si>
    <t>https://pekaotfi.pl/dokumenty?open-tab=3</t>
  </si>
  <si>
    <t>Sprawozdania okresowe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</si>
  <si>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</si>
  <si>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</si>
  <si>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</si>
  <si>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Skład portfela lokat</t>
  </si>
  <si>
    <t xml:space="preserve">https://pekaotfi.pl/dokumenty/archiwum?open-tab=4 </t>
  </si>
  <si>
    <t>Zestawienie przygotowane zgodnie ze standardem IZFIA</t>
  </si>
  <si>
    <t>https://www.izfa.pl/</t>
  </si>
  <si>
    <t>TAK</t>
  </si>
  <si>
    <t>koszty pokrywane przez TFI (pomniejszenie kosztów funduszu - pozycja o charakterze dodatnim)</t>
  </si>
  <si>
    <t>NIE</t>
  </si>
  <si>
    <t>ważony udziałem wskaźnik opłat bieżących w funduszach zagranicznych nabytych do portfela lokat</t>
  </si>
  <si>
    <t>świadczenia wynikające z realizacji umów, których przedmiotem są instrumenty pochodne</t>
  </si>
  <si>
    <t>podatki od przychodów z lokat (dywidendy, odsetki)</t>
  </si>
  <si>
    <t>koszty odsetkowe (amortyzacja premii, odsetki od kredytów i pożyczek, koszty transakcji sell-buy-back)</t>
  </si>
  <si>
    <t>ujemne saldo różnic kursowych</t>
  </si>
  <si>
    <t>opłaty i prowizje transakcyjne (maklerskie, brokerskie) związane z nabywaniem i zbywaniem składników portfela</t>
  </si>
  <si>
    <t xml:space="preserve">     inne koszty (usługi prawne, doradztwo, rejestracja i zezwolenia, usługi wydawnicze, podatki administracyjne, opłaty bankowe)</t>
  </si>
  <si>
    <t xml:space="preserve">     audyt</t>
  </si>
  <si>
    <t xml:space="preserve">     rachunkowość funduszu</t>
  </si>
  <si>
    <t xml:space="preserve">     depozytariusz</t>
  </si>
  <si>
    <t xml:space="preserve">      agent transferowy</t>
  </si>
  <si>
    <t xml:space="preserve">     wynagrodzenie podmiotów zarządzających portfelem funduszu</t>
  </si>
  <si>
    <t>opłaty związane z administrowaniem i nadzorem nad funduszem (ponad management fee), w tym:</t>
  </si>
  <si>
    <t>opłata za zarządzanie uzależniona od wyników (performance fee)</t>
  </si>
  <si>
    <t>opłata za zarządzanie (stała)</t>
  </si>
  <si>
    <t>Rodzaj kosztów</t>
  </si>
  <si>
    <t>na podstawie analizy IZFIA (opracowanie własne)</t>
  </si>
  <si>
    <t>PLSFIO00452</t>
  </si>
  <si>
    <t>PLSFIO00451</t>
  </si>
  <si>
    <t>PLSFIO00450</t>
  </si>
  <si>
    <t>PLSFIO00449</t>
  </si>
  <si>
    <t>PLSFIO00448</t>
  </si>
  <si>
    <t>PLSFIO00447</t>
  </si>
  <si>
    <t>PLSFIO00446</t>
  </si>
  <si>
    <t>PLSFIO00482</t>
  </si>
  <si>
    <t>PLSFIO00445</t>
  </si>
  <si>
    <t>PLSFIO00488</t>
  </si>
  <si>
    <t>PLFIO000342</t>
  </si>
  <si>
    <t>Fundusze publikują sprawozdania finansowe okresowe (półroczne i roczne)</t>
  </si>
  <si>
    <t>akualizacja stawek</t>
  </si>
  <si>
    <t xml:space="preserve">* </t>
  </si>
  <si>
    <t>Wskaźnik opłat bieżących (OB - w KIID)</t>
  </si>
  <si>
    <t>Wskaźnik Kosztów Całkowitych 
(WKC w prospekcie informacyjnym)</t>
  </si>
  <si>
    <t xml:space="preserve">Ze względu na różne podstawy prawne zasady wyliczania wskaźników wartości wskaźników się różnią. </t>
  </si>
  <si>
    <t>Koszty Zarządzania i operacyjne
A</t>
  </si>
  <si>
    <t>Koszty Zarządzania i operacyjne
E</t>
  </si>
  <si>
    <t>Koszty Zarządzania i operacyjne
B</t>
  </si>
  <si>
    <t>Koszty Zarządzania i operacyjne
F</t>
  </si>
  <si>
    <t>Koszty Zarządzania i operacyjne
I</t>
  </si>
  <si>
    <t>Koszty Zarządzania i operacyjne
J</t>
  </si>
  <si>
    <t>Koszty Zarządzania i operacyjne
K</t>
  </si>
  <si>
    <t>Koszty Zarządzania i operacyjne
L</t>
  </si>
  <si>
    <t>Koszty Zarządzania i operacyjne
P</t>
  </si>
  <si>
    <t>Uwagi</t>
  </si>
  <si>
    <t>KO</t>
  </si>
  <si>
    <t>Podstawa prawna dla prezentacji i ustalania opłat za zarządzanie i inne kosztów administracyjnych lub operacyjnych jest Rozporządzenie Delegowane Komisji (UE) 2017/653 z dnia 8 marca 2017 r. uzupełniające rozporządzenie Parlamentu Europejskiego i Rady (UE) nr 1286/2014 w sprawie dokumentów zawierających kluczowe informacje, dotyczących detalicznych produktów zbiorowego inwestowania i ubezpieczeniowych produktów inwestycyjnych (PRIIP) przez ustanowienie regulacyjnych standardów technicznych w zakresie prezentacji, treści, przeglądu i zmiany dokumentów zawierających kluczowe informacje oraz warunków spełnienia wymogu przekazania takich dokumentów.</t>
  </si>
  <si>
    <t>Opłaty bieżące - prezentowane w KII UCITS - do końca 2022</t>
  </si>
  <si>
    <t>Wskaźnik opłat za zarządzanie i innych kosztów administracyjnych lub operacyjnych - prezentowane od 1.01.2023</t>
  </si>
  <si>
    <t>wersja 3.2</t>
  </si>
  <si>
    <t>nr krajowy
(UKNF / ESMA)</t>
  </si>
  <si>
    <t>LEI</t>
  </si>
  <si>
    <t>Rodzaj funduszu</t>
  </si>
  <si>
    <t>Uwagi do WKC / KID</t>
  </si>
  <si>
    <t>W przypadku, gdy JU dnaje kategorii nie były zbyte przez cały rok (w tym, gdy rozpoczyna się ich zbywanie) - wartość wskaźnika jest szacowana na bazie podobnych innych Jednostek Uczestnictwa, z uwzględnineiniem stawek wynagrodzenia za zarządzanie.</t>
  </si>
  <si>
    <t>Gdy w subfunduszu zbywane są JU w drugiej (poza PLN) walucie - wskaźnik jest ustalany dla tej drugiej waluty i może się nieznacznie różnić względem wskaźnika dla PLN.</t>
  </si>
  <si>
    <t>Wartość wskaźnika ustalana jest na podststawie danych za cały rok (suma kosztów / średnia wartość aktywów netto) co oznacza, że np. wynagrodzenie za zarządzanie zawarte we wskaźniku nie musi być - co do stawki - równe wartości wynagrodzenia na koniec roku ani bieżącej.</t>
  </si>
  <si>
    <t>Przed 2023 prezentowane były stawki opłat bieżących - zawierających analogiczne dane historyczne, jednakże wykorzystywały aktualne stawki wynagrodzenia za zarządzanie (uzupełniające faktycznie poniesione koszty historyczne poza wynagrodzeniem za zarządzanie).</t>
  </si>
  <si>
    <t>Wskaźnik nie uwzględnia opłaty zmiennej (wynagrodzenia zmiennego za zarządzanie) - ta dana jest prezentowana w KID w osobnej pozycji.</t>
  </si>
  <si>
    <t>W pozycji tej nie uwzględnia się np. różnic kursowych, natomiast jest powiększana o koszty pośrednie (odpowiednio alokowane opłaty bieżące) z inwestycji w zagraniczne tytuły uczestnictwa.</t>
  </si>
  <si>
    <t>Pozycja opłaty za zarządzanie i inne koszty administracyjne lub operacyjne prezentowane w KID PRIIP przedstawia zagregowane koszty w danym roku (historyczne), bez uwzględniania zmiany po okresie wyliczenia zawartych w nich stawek wynagrodzenia za zarządzanie, a ponadto opłata za wyniki (wynagrodzenie zmienne) jest wyodrębnione do osobnej pozycji w KID PRIIP.</t>
  </si>
  <si>
    <t>Wskaźnik opłaty za zarządzanie i inne koszty administracyjne lub operacyjne ustalany jest zgodnie z zasadami wynikającymi z przepisów dla KID PRIIPS (od 1.01.2023).</t>
  </si>
  <si>
    <t>Wskaźnik WKC nie zawiera kosztów ponoszonych w związku z inwestowanie w zagraniczne tytuły uczestnictwa (takie wartości zawarte byłyby we wskaźniku SWKC).</t>
  </si>
  <si>
    <t>Wskaźnik WKC zawiera - poza kosztami bieżącymi, w tym wynagrodzeniem za zarządzanie - wynik na róźnicach kursowych.</t>
  </si>
  <si>
    <t>W przypadku, gdy JU danej kategorii nie były zbyte (przez cały dany rok) - stawki WKC nie są prezentowane, odnosnikiem mogłaby być wyłącznie stawka dla JU kategorii głównej (A), z uwzgłędnieniem różnicy w stawkach wynagrodzenia stałego za zarządzanie.</t>
  </si>
  <si>
    <t>Wartości WKC nie są aktualizowane w trakcie roku (następuje jednorazowa w roku ich aktualizacja - na podstawie wszystkich faktycznych kosztów bezpośrednich z roku poprzedniego).</t>
  </si>
  <si>
    <r>
      <rPr>
        <b/>
        <sz val="11"/>
        <color theme="1"/>
        <rFont val="Calibri"/>
        <family val="2"/>
        <charset val="238"/>
        <scheme val="minor"/>
      </rPr>
      <t xml:space="preserve">opłaty za zarządzanie i inne koszty administracyjne lub operacyjne </t>
    </r>
    <r>
      <rPr>
        <sz val="11"/>
        <color theme="1"/>
        <rFont val="Calibri"/>
        <family val="2"/>
        <charset val="238"/>
        <scheme val="minor"/>
      </rPr>
      <t>– prezentowane w dokumencie zawierającym kluczowe informacje (KID PRIIP).</t>
    </r>
  </si>
  <si>
    <t>Podstawa prawna: dla WKC: Załącznik nr 1 do Rozporządzenia Ministra Finansów z 22 maja 2013 w sprawie prospektu informacyjnego funduszu inwestycyjnego otwartego i specjalistycznego funduszu inwestycyjnego otwartego oraz wyliczania wskaźnika zysku do ryzyka tych funduszy (t.j. Dz.U. z 2018 poz. 2202).</t>
  </si>
  <si>
    <r>
      <rPr>
        <b/>
        <sz val="11"/>
        <color theme="1"/>
        <rFont val="Calibri"/>
        <family val="2"/>
        <charset val="238"/>
        <scheme val="minor"/>
      </rPr>
      <t>WKC wskaźnik kosztów całkowityc</t>
    </r>
    <r>
      <rPr>
        <sz val="11"/>
        <color theme="1"/>
        <rFont val="Calibri"/>
        <family val="2"/>
        <charset val="238"/>
        <scheme val="minor"/>
      </rPr>
      <t xml:space="preserve">h (ang.: Total Expense Ratio) – ujawniany w prospekcie informacyjnym każdego z funduszy. </t>
    </r>
  </si>
  <si>
    <t xml:space="preserve">Przez cały rok obowiązuje publikacja WKC oraz opłat  wyliczonych na podstawie danych za rok poprzedni. </t>
  </si>
  <si>
    <t xml:space="preserve">Nazwy funduszy / subfunduszy - jak na datę przygotowania zestawienia. </t>
  </si>
  <si>
    <t>OB</t>
  </si>
  <si>
    <t>Informacje ogłaszane w KID PRIIP (dla JU danej kategorii - w PLN)</t>
  </si>
  <si>
    <t>na podstawie kosztów w 2023</t>
  </si>
  <si>
    <t>PLFIO000313</t>
  </si>
  <si>
    <t>2594001ZT5S2SYUL9L66</t>
  </si>
  <si>
    <t xml:space="preserve">Pekao Akcji - Aktywna Selekcja </t>
  </si>
  <si>
    <t>PLFIO000139</t>
  </si>
  <si>
    <t>25940097GMA4WLX7R158</t>
  </si>
  <si>
    <t xml:space="preserve">Pekao Bazowy 15 Dywidendowy </t>
  </si>
  <si>
    <t xml:space="preserve">Pekao Dynamicznych Spółek </t>
  </si>
  <si>
    <t>PLFIO000164</t>
  </si>
  <si>
    <t>259400SI2H6LICP1EJ79</t>
  </si>
  <si>
    <t xml:space="preserve">Pekao Konserwatywny </t>
  </si>
  <si>
    <t>PLFIO000107</t>
  </si>
  <si>
    <t>259400DZZXK9WBMNAG48</t>
  </si>
  <si>
    <t xml:space="preserve">Pekao Konserwatywny Plus </t>
  </si>
  <si>
    <t>PLFIO000201</t>
  </si>
  <si>
    <t>2594008IMJWMCJXT7I12</t>
  </si>
  <si>
    <t xml:space="preserve">Pekao Obligacji - Dynamiczna Alokacja 2 </t>
  </si>
  <si>
    <t>PLFIO000172</t>
  </si>
  <si>
    <t>25940014XWEXTO19FX02</t>
  </si>
  <si>
    <t xml:space="preserve">Pekao Obligacji Plus </t>
  </si>
  <si>
    <t>PLFIO000106</t>
  </si>
  <si>
    <t>25940043XEJOJNJGXL52</t>
  </si>
  <si>
    <t xml:space="preserve">Pekao Stabilnego Wzrostu </t>
  </si>
  <si>
    <t>PLFIO000108</t>
  </si>
  <si>
    <t>259400HV55WIS86B7960</t>
  </si>
  <si>
    <t xml:space="preserve">Pekao Zrównoważony </t>
  </si>
  <si>
    <t>PLFIO000109</t>
  </si>
  <si>
    <t>259400DHQFMMNDX9GA51</t>
  </si>
  <si>
    <t xml:space="preserve">Pekao Megatrendy </t>
  </si>
  <si>
    <t>259400O1QY9GY8LQX118</t>
  </si>
  <si>
    <t xml:space="preserve">Pekao Akcji Małych i Średnich Spółek Rynków Rozwiniętych </t>
  </si>
  <si>
    <t>PLSFIO00030</t>
  </si>
  <si>
    <t>259400FMKCYJIYXCLZ15</t>
  </si>
  <si>
    <t xml:space="preserve">Pekao Akcji Rynków Wschodzących </t>
  </si>
  <si>
    <t>PLSFIO00032</t>
  </si>
  <si>
    <t>259400Z6KZ3CJWFRQ910</t>
  </si>
  <si>
    <t xml:space="preserve">Pekao Alternatywny – Absolutnej Stopy Zwrotu </t>
  </si>
  <si>
    <t>PLSFIO00175</t>
  </si>
  <si>
    <t>259400KZ8RRBL35CUQ85</t>
  </si>
  <si>
    <t xml:space="preserve">Pekao Akcji Dywidendowych </t>
  </si>
  <si>
    <t>PLSFIO00167</t>
  </si>
  <si>
    <t>2594009OS3QLW9OG9M97</t>
  </si>
  <si>
    <t xml:space="preserve">Pekao Dłużny Aktywny </t>
  </si>
  <si>
    <t>PLSFIO00324</t>
  </si>
  <si>
    <t>259400HX4F88MWHW4H85</t>
  </si>
  <si>
    <t xml:space="preserve">Pekao Dochodu i Wzrostu Rynku Chińskiego </t>
  </si>
  <si>
    <t>PLSFIO00013</t>
  </si>
  <si>
    <t>259400FJJWOX1NKM6I50</t>
  </si>
  <si>
    <t xml:space="preserve">Pekao Dochodu USD </t>
  </si>
  <si>
    <t>PLSFIO00201</t>
  </si>
  <si>
    <t>259400UZUSFI4E4KVW14</t>
  </si>
  <si>
    <t xml:space="preserve">Pekao Obligacji i Dochodu </t>
  </si>
  <si>
    <t>PLSFIO00158</t>
  </si>
  <si>
    <t>259400KKXDW32SDH6354</t>
  </si>
  <si>
    <t xml:space="preserve">Pekao Obligacji Strategicznych </t>
  </si>
  <si>
    <t>PLSFIO00037</t>
  </si>
  <si>
    <t>259400P1Z8RE8ZTF3922</t>
  </si>
  <si>
    <t xml:space="preserve">Pekao Spokojna Inwestycja </t>
  </si>
  <si>
    <t>PLSFIO00075</t>
  </si>
  <si>
    <t>259400G3ITDUEYXYEQ51</t>
  </si>
  <si>
    <t xml:space="preserve">Pekao Surowców i Energii </t>
  </si>
  <si>
    <t>PLSFIO00047</t>
  </si>
  <si>
    <t>259400DQPH63NNW4II81</t>
  </si>
  <si>
    <t xml:space="preserve">Pekao Obligacji Samorządowych </t>
  </si>
  <si>
    <t>259400T81XE5AALNHS12</t>
  </si>
  <si>
    <t xml:space="preserve">Pekao Bazowy 15 Obligacji Wysokodochodowych </t>
  </si>
  <si>
    <t xml:space="preserve">Pekao Ekologiczny </t>
  </si>
  <si>
    <t>PLSFIO00527</t>
  </si>
  <si>
    <t>259400RITK2N0W7YH925</t>
  </si>
  <si>
    <t xml:space="preserve">Pekao Kompas </t>
  </si>
  <si>
    <t>PLSFIO00141</t>
  </si>
  <si>
    <t>2594009IYX59PS6A6T52</t>
  </si>
  <si>
    <t xml:space="preserve">Pekao Strategii Globalnej </t>
  </si>
  <si>
    <t>PLSFIO00057</t>
  </si>
  <si>
    <t>259400IR4UU7J0304Z92</t>
  </si>
  <si>
    <t xml:space="preserve">Pekao Strategii Globalnej - dynamiczny </t>
  </si>
  <si>
    <t>PLSFIO00283</t>
  </si>
  <si>
    <t>259400IGX39FRF65MR82</t>
  </si>
  <si>
    <t xml:space="preserve">Pekao Strategii Globalnej - konserwatywny </t>
  </si>
  <si>
    <t>PLSFIO00180</t>
  </si>
  <si>
    <t>259400VELTUODN99SO23</t>
  </si>
  <si>
    <t xml:space="preserve">Pekao Akcji Amerykańskich </t>
  </si>
  <si>
    <t>PLFIO000220</t>
  </si>
  <si>
    <t>259400UVA20TC1W4FL40</t>
  </si>
  <si>
    <t xml:space="preserve">Pekao Akcji Europejskich </t>
  </si>
  <si>
    <t>PLFIO000221</t>
  </si>
  <si>
    <t>2594003PVBF1GLV7TN07</t>
  </si>
  <si>
    <t xml:space="preserve">Pekao Obligacji Dolarowych Plus </t>
  </si>
  <si>
    <t>PLFIO000222</t>
  </si>
  <si>
    <t>2594008KJL3RNYXAEG46</t>
  </si>
  <si>
    <t xml:space="preserve">Pekao Obligacji Europejskich Plus </t>
  </si>
  <si>
    <t>PLFIO000223</t>
  </si>
  <si>
    <t>259400QRICRPJ733WA83</t>
  </si>
  <si>
    <t xml:space="preserve">Pekao Zrównoważony Rynku Amerykańskiego </t>
  </si>
  <si>
    <t>PLFIO000224</t>
  </si>
  <si>
    <t>259400EF4YZ7EGP1FE67</t>
  </si>
  <si>
    <t xml:space="preserve">Pekao PPK 2020 Spokojne Jutro </t>
  </si>
  <si>
    <t>2594009E6LPO3SYIPQ63</t>
  </si>
  <si>
    <t xml:space="preserve">Pekao PPK 2025 </t>
  </si>
  <si>
    <t>259400UA6WQMA84G7M72</t>
  </si>
  <si>
    <t xml:space="preserve">Pekao PPK 2030 </t>
  </si>
  <si>
    <t>259400IYV5AS5LAA8F69</t>
  </si>
  <si>
    <t xml:space="preserve">Pekao PPK 2035 </t>
  </si>
  <si>
    <t>259400LV4ECAGCQOVP14</t>
  </si>
  <si>
    <t xml:space="preserve">Pekao PPK 2040 </t>
  </si>
  <si>
    <t>2594002DIBXQNGX3UU02</t>
  </si>
  <si>
    <t xml:space="preserve">Pekao PPK 2045 </t>
  </si>
  <si>
    <t>259400JCSU8O0AFMZY76</t>
  </si>
  <si>
    <t xml:space="preserve">Pekao PPK 2050 </t>
  </si>
  <si>
    <t>259400G8P7GOCF7VQ159</t>
  </si>
  <si>
    <t xml:space="preserve">Pekao PPK 2055 </t>
  </si>
  <si>
    <t>259400H1NLIEM3435G43</t>
  </si>
  <si>
    <t xml:space="preserve">Pekao PPK 2060 </t>
  </si>
  <si>
    <t>259400MFB3ANCDBM8880</t>
  </si>
  <si>
    <t xml:space="preserve">Pekao PPK 2065 </t>
  </si>
  <si>
    <t>PLSFIO00453</t>
  </si>
  <si>
    <t>259400UIBZGX5DR8MD84</t>
  </si>
  <si>
    <t>Prezentowane wskaźniki - kosztów zarządzania i operacyjne (KID PRIIPS) i WKC (Prospekt informacyjny) - dla funduszy fio i sfio.</t>
  </si>
  <si>
    <t>Zasady wyliczania Wskażnika Kosztów Całkowitych (WKC / TER)  i stawki kosztów bieżących prezentowanych w KID PRIIP są różne - wynikają z innych przepisów.</t>
  </si>
  <si>
    <t>Wskaźnik WKC wyliczany jest na podstawie przepisów dotyczących przygotowywania prospektu inwestycyjnego.</t>
  </si>
  <si>
    <t>Wartości WKC - zgodnie z prezentacją w Prospektach Informacyjnych ogłoszonych 26.04.2024 (na podstawie danych z 2023).</t>
  </si>
  <si>
    <t>Wskaźnik opłaty za zarządzanie i inne koszty administracyjne lub operacyjne ustalany jest zgodnie z zasadami wynikającycmi z przepisów dla KID PRIIPS (od 1.01.2023).</t>
  </si>
  <si>
    <t xml:space="preserve">Wskaźnik opłaty za zarządzanie i inne koszty administracyjne lub operacyjne jest ustalany na podstawie danych za poprzedni rok. Ustalenie - w przypadku, gdy JU nie były zbywane - odbywa się przez oszacowanie oparte na analogcznym wskaźniku dla JU zbywanych, z ew. uwzględnieniem różnic w stawkach wynagrodzenia za zarządzanie.  Wyliczenie / takie oszacowanie - w przypadku danych za krótki okres lub nabycia niewielkich liczb JU - może zawierać istotne niedoskonałości zaokrągleń. </t>
  </si>
  <si>
    <t>W pozycji tej nie uwzględnia się np. wynagrodzenia zmiennego (osobno prezentowane), różnic kursowych, natomiast jest powiększana o koszty pośrednie (odpowiednio alokowane opłaty bieżące zgodnie ze wskaźnikami kosztów ogłaszanymi) z inwestycji w zagraniczne tytuły uczestnictwa.</t>
  </si>
  <si>
    <t>W przypadku subfunduszy zbywających JU w drugiej walucie - wskaźniki kosztów w KID mogą się nieznacznie różnić.</t>
  </si>
  <si>
    <t>Data KID
[pierwsza prezentacja]</t>
  </si>
  <si>
    <t>połączony (przejęty) - w 2024</t>
  </si>
  <si>
    <t>Dokument zawierający kluczowe informacje</t>
  </si>
  <si>
    <t>https://pekaotfi.pl/dokumenty/dokument-zawierajacy-kluczowe-informacje</t>
  </si>
  <si>
    <r>
      <rPr>
        <b/>
        <sz val="16"/>
        <color theme="1"/>
        <rFont val="Calibri"/>
        <family val="2"/>
        <charset val="238"/>
        <scheme val="minor"/>
      </rPr>
      <t>Przykłady</t>
    </r>
    <r>
      <rPr>
        <sz val="11"/>
        <color theme="1"/>
        <rFont val="Calibri"/>
        <family val="2"/>
        <charset val="238"/>
        <scheme val="minor"/>
      </rPr>
      <t xml:space="preserve"> prezentacji kosztów w dokumentach (wybrane elementy dokumentów opublikowanych)</t>
    </r>
  </si>
  <si>
    <t>Niniejsza tabela:</t>
  </si>
  <si>
    <t>https://pekaotfi.pl/dokumenty/archiwum?open-tab=5</t>
  </si>
  <si>
    <t>Prospekt informacyjny</t>
  </si>
  <si>
    <t>https://pekaotfi.pl/files/DOKUMENTY/PROSPEKTY/PFIO.pdf</t>
  </si>
  <si>
    <t>Prospekty-informacyjne</t>
  </si>
  <si>
    <t>Wskaźnik WKC zawiera - poza kosztami bieżącymi, w tym wynagrodzeniem za zarządzanie (w tym wynagrodzenie zmienne) - ujemny wynik na róźnicach kursowych.</t>
  </si>
  <si>
    <t>W wartości WKC uwzględnia się koszty ponoszone pośrednio - dla funduszy posiadających w portfelu inne fundusze inwestycyjne</t>
  </si>
  <si>
    <t>W przypadku, gdy JU danej kategorii nie były zbyte w roku odniesienia kosztów - stawki WKC nie są prezentowane, odniesieniem mogłaby być wyłącznie stawka dla JU kategorii głównej (A), z uwzgłędnieniem różnicy w stawkach wynagrodzenia stałego za zarządzanie.</t>
  </si>
  <si>
    <t>Nie są prezentowane wartości WKC dla kategorii JU wprowadzonych 31.12.2020 ani 1.11.2021 - jeśli nie było pierwszego nabycia przed 1.01.2023 (cały rok odniesienia)</t>
  </si>
  <si>
    <t xml:space="preserve"> </t>
  </si>
  <si>
    <t xml:space="preserve">Dane finansowe / historyczne w KID - wyliczane za okresy kończące się 31.12.2023.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</si>
</sst>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z_ł_-;\-* #,##0.00\ _z_ł_-;_-* &quot;-&quot;??\ _z_ł_-;_-@_-"/>
    <numFmt numFmtId="165" formatCode="#,##0."/>
    <numFmt numFmtId="166" formatCode="0.00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rgb="FFD71920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D7192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2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rgb="FFD7192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4"/>
      <color rgb="FFD71920"/>
      <name val="Courier New"/>
      <family val="3"/>
      <charset val="238"/>
    </font>
    <font>
      <sz val="11"/>
      <color theme="1"/>
      <name val="Courier New"/>
      <family val="3"/>
      <charset val="238"/>
    </font>
    <font>
      <b/>
      <sz val="11"/>
      <color theme="1"/>
      <name val="Courier New"/>
      <family val="3"/>
      <charset val="238"/>
    </font>
    <font>
      <b/>
      <i/>
      <sz val="11"/>
      <color theme="1"/>
      <name val="Courier New"/>
      <family val="3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b/>
      <sz val="16"/>
      <color theme="1"/>
      <name val="Calibri"/>
      <family val="2"/>
      <charset val="238"/>
      <scheme val="minor"/>
    </font>
    <font>
      <b/>
      <sz val="18"/>
      <color rgb="FFD71920"/>
      <name val="Calibri"/>
      <family val="2"/>
      <charset val="238"/>
      <scheme val="minor"/>
    </font>
    <font>
      <sz val="9"/>
      <color rgb="FFD71920"/>
      <name val="Calibri"/>
      <family val="2"/>
      <charset val="238"/>
      <scheme val="minor"/>
    </font>
    <font>
      <i/>
      <sz val="11"/>
      <color theme="1"/>
      <name val="Courier New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 applyFill="1"/>
    <xf numFmtId="0" fontId="6" fillId="0" borderId="0" xfId="0" applyFont="1" applyFill="1" applyBorder="1" applyAlignment="1">
      <alignment horizontal="right" vertical="center" wrapText="1" indent="2"/>
    </xf>
    <xf numFmtId="0" fontId="6" fillId="0" borderId="0" xfId="0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indent="1"/>
    </xf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6" fontId="8" fillId="0" borderId="1" xfId="0" applyNumberFormat="1" applyFont="1" applyFill="1" applyBorder="1"/>
    <xf numFmtId="166" fontId="0" fillId="0" borderId="1" xfId="0" applyNumberFormat="1" applyFill="1" applyBorder="1"/>
    <xf numFmtId="10" fontId="3" fillId="0" borderId="0" xfId="0" applyNumberFormat="1" applyFont="1" applyFill="1" applyAlignment="1">
      <alignment horizontal="right" indent="1"/>
    </xf>
    <xf numFmtId="10" fontId="3" fillId="0" borderId="0" xfId="0" applyNumberFormat="1" applyFont="1" applyFill="1" applyBorder="1" applyAlignment="1">
      <alignment horizontal="right" indent="2"/>
    </xf>
    <xf numFmtId="10" fontId="3" fillId="0" borderId="0" xfId="0" applyNumberFormat="1" applyFont="1" applyFill="1" applyAlignment="1">
      <alignment horizontal="right" indent="2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wrapText="1"/>
    </xf>
    <xf numFmtId="0" fontId="12" fillId="0" borderId="0" xfId="2" applyFont="1" applyAlignment="1">
      <alignment horizontal="left" vertical="top" indent="2"/>
    </xf>
    <xf numFmtId="0" fontId="16" fillId="0" borderId="3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4" xfId="3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right"/>
    </xf>
    <xf numFmtId="0" fontId="16" fillId="0" borderId="7" xfId="3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13" fillId="0" borderId="11" xfId="3" applyFont="1" applyBorder="1" applyAlignment="1">
      <alignment horizontal="left" wrapText="1"/>
    </xf>
    <xf numFmtId="0" fontId="13" fillId="0" borderId="12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left" wrapText="1"/>
    </xf>
    <xf numFmtId="0" fontId="13" fillId="0" borderId="15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3" fillId="3" borderId="14" xfId="3" applyFont="1" applyFill="1" applyBorder="1" applyAlignment="1">
      <alignment wrapText="1"/>
    </xf>
    <xf numFmtId="0" fontId="14" fillId="3" borderId="14" xfId="3" applyFont="1" applyFill="1" applyBorder="1" applyAlignment="1">
      <alignment vertical="center" wrapText="1"/>
    </xf>
    <xf numFmtId="0" fontId="13" fillId="0" borderId="14" xfId="3" applyFont="1" applyBorder="1" applyAlignment="1">
      <alignment wrapText="1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wrapText="1"/>
    </xf>
    <xf numFmtId="0" fontId="13" fillId="0" borderId="18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0" fillId="0" borderId="0" xfId="0" quotePrefix="1" applyAlignment="1">
      <alignment vertical="top"/>
    </xf>
    <xf numFmtId="0" fontId="0" fillId="0" borderId="0" xfId="0" applyAlignment="1">
      <alignment horizontal="right" vertical="top"/>
    </xf>
    <xf numFmtId="14" fontId="17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right" vertical="top" indent="1"/>
    </xf>
    <xf numFmtId="0" fontId="3" fillId="0" borderId="0" xfId="0" quotePrefix="1" applyFont="1" applyFill="1" applyAlignment="1">
      <alignment horizontal="right" vertical="top" indent="1"/>
    </xf>
    <xf numFmtId="0" fontId="18" fillId="4" borderId="0" xfId="0" applyNumberFormat="1" applyFont="1" applyFill="1" applyBorder="1" applyAlignment="1">
      <alignment horizontal="left" indent="1"/>
    </xf>
    <xf numFmtId="14" fontId="6" fillId="0" borderId="5" xfId="0" applyNumberFormat="1" applyFont="1" applyFill="1" applyBorder="1" applyAlignment="1">
      <alignment horizontal="center" vertical="center" wrapText="1"/>
    </xf>
    <xf numFmtId="10" fontId="3" fillId="0" borderId="5" xfId="1" applyNumberFormat="1" applyFont="1" applyFill="1" applyBorder="1" applyAlignment="1">
      <alignment horizontal="right" indent="2"/>
    </xf>
    <xf numFmtId="10" fontId="3" fillId="0" borderId="0" xfId="1" applyNumberFormat="1" applyFont="1" applyFill="1" applyBorder="1" applyAlignment="1">
      <alignment horizontal="right" indent="2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right" indent="2"/>
    </xf>
    <xf numFmtId="0" fontId="3" fillId="0" borderId="0" xfId="0" applyNumberFormat="1" applyFont="1" applyFill="1"/>
    <xf numFmtId="0" fontId="0" fillId="0" borderId="0" xfId="0" applyAlignment="1"/>
    <xf numFmtId="0" fontId="0" fillId="0" borderId="0" xfId="0" applyFill="1" applyAlignment="1">
      <alignment wrapText="1"/>
    </xf>
    <xf numFmtId="0" fontId="9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6" applyFont="1" applyAlignment="1">
      <alignment horizontal="left" vertical="center" wrapText="1" indent="1"/>
    </xf>
    <xf numFmtId="0" fontId="21" fillId="0" borderId="0" xfId="6" applyFont="1" applyAlignment="1">
      <alignment horizontal="left" vertical="center" wrapText="1"/>
    </xf>
    <xf numFmtId="0" fontId="6" fillId="0" borderId="5" xfId="6" applyFont="1" applyBorder="1" applyAlignment="1">
      <alignment horizontal="center" vertical="center" wrapText="1"/>
    </xf>
    <xf numFmtId="14" fontId="1" fillId="0" borderId="0" xfId="6" applyNumberFormat="1" applyAlignment="1">
      <alignment horizontal="left" indent="1"/>
    </xf>
    <xf numFmtId="14" fontId="22" fillId="0" borderId="0" xfId="6" applyNumberFormat="1" applyFont="1" applyAlignment="1">
      <alignment horizontal="left"/>
    </xf>
    <xf numFmtId="0" fontId="3" fillId="0" borderId="0" xfId="6" applyFont="1" applyAlignment="1">
      <alignment horizontal="left" indent="1"/>
    </xf>
    <xf numFmtId="0" fontId="22" fillId="0" borderId="0" xfId="6" applyFont="1" applyAlignment="1">
      <alignment horizontal="left"/>
    </xf>
    <xf numFmtId="0" fontId="9" fillId="0" borderId="0" xfId="6" applyFont="1" applyAlignment="1">
      <alignment horizontal="left" vertical="top" indent="1"/>
    </xf>
    <xf numFmtId="0" fontId="23" fillId="0" borderId="0" xfId="6" applyFont="1" applyAlignment="1">
      <alignment horizontal="left" vertical="top"/>
    </xf>
    <xf numFmtId="0" fontId="20" fillId="0" borderId="0" xfId="6" applyFont="1" applyAlignment="1">
      <alignment horizontal="left" vertical="top" indent="1"/>
    </xf>
    <xf numFmtId="0" fontId="24" fillId="0" borderId="0" xfId="6" applyFont="1" applyAlignment="1">
      <alignment horizontal="left" vertical="top"/>
    </xf>
    <xf numFmtId="0" fontId="3" fillId="0" borderId="0" xfId="6" applyFont="1" applyAlignment="1">
      <alignment horizontal="left" vertical="top" indent="1"/>
    </xf>
    <xf numFmtId="0" fontId="22" fillId="0" borderId="0" xfId="6" applyFont="1" applyAlignment="1">
      <alignment horizontal="left" vertical="top"/>
    </xf>
    <xf numFmtId="14" fontId="0" fillId="0" borderId="6" xfId="0" applyNumberFormat="1" applyFill="1" applyBorder="1" applyAlignment="1">
      <alignment horizontal="right"/>
    </xf>
    <xf numFmtId="0" fontId="3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indent="1"/>
    </xf>
    <xf numFmtId="14" fontId="3" fillId="0" borderId="0" xfId="1" applyNumberFormat="1" applyFont="1" applyFill="1" applyBorder="1" applyAlignment="1">
      <alignment horizontal="right" indent="2"/>
    </xf>
    <xf numFmtId="14" fontId="3" fillId="0" borderId="0" xfId="0" applyNumberFormat="1" applyFont="1" applyFill="1"/>
    <xf numFmtId="14" fontId="9" fillId="0" borderId="0" xfId="0" applyNumberFormat="1" applyFont="1" applyFill="1" applyAlignment="1">
      <alignment vertical="top"/>
    </xf>
    <xf numFmtId="14" fontId="20" fillId="0" borderId="0" xfId="0" applyNumberFormat="1" applyFont="1" applyFill="1" applyAlignment="1">
      <alignment vertical="top"/>
    </xf>
    <xf numFmtId="14" fontId="3" fillId="0" borderId="0" xfId="0" applyNumberFormat="1" applyFont="1" applyFill="1" applyAlignment="1">
      <alignment vertical="top"/>
    </xf>
    <xf numFmtId="0" fontId="3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 inden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2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5" xfId="3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6" xfId="3" applyBorder="1" applyAlignment="1">
      <alignment horizontal="center" vertical="center"/>
    </xf>
    <xf numFmtId="0" fontId="0" fillId="0" borderId="0" xfId="0" applyAlignment="1">
      <alignment horizontal="left"/>
    </xf>
    <xf numFmtId="0" fontId="29" fillId="0" borderId="0" xfId="0" applyFont="1"/>
    <xf numFmtId="0" fontId="30" fillId="0" borderId="0" xfId="2" applyFont="1" applyAlignment="1">
      <alignment horizontal="left" vertical="top" wrapText="1"/>
    </xf>
    <xf numFmtId="0" fontId="18" fillId="0" borderId="0" xfId="0" applyFont="1" applyFill="1"/>
    <xf numFmtId="0" fontId="18" fillId="0" borderId="0" xfId="0" quotePrefix="1" applyFont="1" applyFill="1" applyAlignment="1">
      <alignment horizontal="right" vertical="top" indent="1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left" indent="1"/>
    </xf>
    <xf numFmtId="0" fontId="18" fillId="0" borderId="0" xfId="6" applyFont="1" applyAlignment="1">
      <alignment horizontal="left" vertical="top" indent="1"/>
    </xf>
    <xf numFmtId="0" fontId="31" fillId="0" borderId="0" xfId="6" applyFont="1" applyAlignment="1">
      <alignment horizontal="left" vertical="top"/>
    </xf>
  </cellXfs>
  <cellStyles count="7">
    <cellStyle name="Dziesiętny 2" xfId="4" xr:uid="{00000000-0005-0000-0000-000000000000}"/>
    <cellStyle name="Hiperłącze" xfId="2" builtinId="8"/>
    <cellStyle name="Normalny" xfId="0" builtinId="0"/>
    <cellStyle name="Normalny 2" xfId="3" xr:uid="{00000000-0005-0000-0000-000003000000}"/>
    <cellStyle name="Normalny 9" xfId="6" xr:uid="{6F137DB5-7BB2-484D-A3F5-203766B4B616}"/>
    <cellStyle name="Procentowy" xfId="1" builtinId="5"/>
    <cellStyle name="Procentowy 2" xfId="5" xr:uid="{00000000-0005-0000-0000-000005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relativeIndent="1" justifyLastLine="0" shrinkToFit="0" readingOrder="0"/>
    </dxf>
    <dxf>
      <font>
        <sz val="8"/>
        <name val="Courier New"/>
        <family val="3"/>
        <charset val="238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sz val="8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name val="Arial"/>
        <family val="2"/>
        <charset val="238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name val="Arial"/>
        <family val="2"/>
        <charset val="238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</dxf>
    <dxf>
      <numFmt numFmtId="168" formatCode="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6" formatCode="0.000"/>
      <fill>
        <patternFill patternType="none">
          <fgColor indexed="64"/>
          <bgColor auto="1"/>
        </patternFill>
      </fill>
    </dxf>
    <dxf>
      <numFmt numFmtId="166" formatCode="0.000"/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hair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i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"/>
      <fill>
        <patternFill patternType="none">
          <fgColor indexed="64"/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rgb="FF000000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00000000-0011-0000-FFFF-FFFF00000000}">
      <tableStyleElement type="wholeTable" dxfId="37"/>
      <tableStyleElement type="headerRow" dxfId="36"/>
      <tableStyleElement type="totalRow" dxfId="35"/>
      <tableStyleElement type="firstRowStripe" dxfId="34"/>
      <tableStyleElement type="secondRowStripe" dxfId="33"/>
    </tableStyle>
  </tableStyles>
  <colors>
    <mruColors>
      <color rgb="FFD7192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592666</xdr:colOff>
      <xdr:row>0</xdr:row>
      <xdr:rowOff>197908</xdr:rowOff>
    </xdr:from>
    <xdr:to>
      <xdr:col>1</xdr:col>
      <xdr:colOff>3256861</xdr:colOff>
      <xdr:row>0</xdr:row>
      <xdr:rowOff>665903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E302231-5636-473D-A3E7-47538E9237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841" y="197908"/>
          <a:ext cx="2664195" cy="467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123825</xdr:rowOff>
    </xdr:from>
    <xdr:to>
      <xdr:col>3</xdr:col>
      <xdr:colOff>1469337</xdr:colOff>
      <xdr:row>3</xdr:row>
      <xdr:rowOff>67945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50DEB4D-5AD9-4F66-BC73-CB234478E0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3825"/>
          <a:ext cx="2669487" cy="515620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81</xdr:row>
      <xdr:rowOff>57150</xdr:rowOff>
    </xdr:from>
    <xdr:to>
      <xdr:col>5</xdr:col>
      <xdr:colOff>634858</xdr:colOff>
      <xdr:row>97</xdr:row>
      <xdr:rowOff>57796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348F3A-5AEA-4C8E-A71B-0C9F4947F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1" y="20840700"/>
          <a:ext cx="10607532" cy="304864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97</xdr:row>
      <xdr:rowOff>114300</xdr:rowOff>
    </xdr:from>
    <xdr:to>
      <xdr:col>8</xdr:col>
      <xdr:colOff>543555</xdr:colOff>
      <xdr:row>133</xdr:row>
      <xdr:rowOff>153542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941DF58-718C-4653-B90B-A3A755101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23945850"/>
          <a:ext cx="13649955" cy="6897242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135</xdr:row>
      <xdr:rowOff>123888</xdr:rowOff>
    </xdr:from>
    <xdr:to>
      <xdr:col>8</xdr:col>
      <xdr:colOff>581025</xdr:colOff>
      <xdr:row>160</xdr:row>
      <xdr:rowOff>59469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BC92DB-D035-4CC5-810A-BCF3ECD40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31194438"/>
          <a:ext cx="13573125" cy="4698081"/>
        </a:xfrm>
        <a:prstGeom prst="rect">
          <a:avLst/>
        </a:prstGeom>
      </xdr:spPr>
    </xdr:pic>
    <xdr:clientData/>
  </xdr:twoCellAnchor>
  <xdr:twoCellAnchor>
    <xdr:from>
      <xdr:col>3</xdr:col>
      <xdr:colOff>3667125</xdr:colOff>
      <xdr:row>120</xdr:row>
      <xdr:rowOff>133350</xdr:rowOff>
    </xdr:from>
    <xdr:to>
      <xdr:col>3</xdr:col>
      <xdr:colOff>4638675</xdr:colOff>
      <xdr:row>123</xdr:row>
      <xdr:rowOff>38100</xdr:rowOff>
    </xdr:to>
    <xdr:sp macro="" textlink="">
      <xdr:nvSpPr>
        <xdr:cNvPr id="6" name="Prostokąt: zaokrąglone rogi 5">
          <a:extLst>
            <a:ext uri="{FF2B5EF4-FFF2-40B4-BE49-F238E27FC236}">
              <a16:creationId xmlns:a16="http://schemas.microsoft.com/office/drawing/2014/main" id="{9730AAF0-2009-4E0F-98CE-4816375D30B7}"/>
            </a:ext>
          </a:extLst>
        </xdr:cNvPr>
        <xdr:cNvSpPr/>
      </xdr:nvSpPr>
      <xdr:spPr>
        <a:xfrm>
          <a:off x="5048250" y="28346400"/>
          <a:ext cx="971550" cy="476250"/>
        </a:xfrm>
        <a:prstGeom prst="roundRect">
          <a:avLst/>
        </a:prstGeom>
        <a:noFill/>
        <a:ln w="28575">
          <a:solidFill>
            <a:srgbClr val="D7192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</xdr:col>
      <xdr:colOff>142875</xdr:colOff>
      <xdr:row>163</xdr:row>
      <xdr:rowOff>19050</xdr:rowOff>
    </xdr:from>
    <xdr:to>
      <xdr:col>4</xdr:col>
      <xdr:colOff>685800</xdr:colOff>
      <xdr:row>168</xdr:row>
      <xdr:rowOff>19791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8621FF36-B059-40AE-A560-CE3DB0870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0" y="36233100"/>
          <a:ext cx="8220075" cy="953241"/>
        </a:xfrm>
        <a:prstGeom prst="rect">
          <a:avLst/>
        </a:prstGeom>
      </xdr:spPr>
    </xdr:pic>
    <xdr:clientData/>
  </xdr:twoCellAnchor>
  <xdr:twoCellAnchor>
    <xdr:from>
      <xdr:col>3</xdr:col>
      <xdr:colOff>7334250</xdr:colOff>
      <xdr:row>166</xdr:row>
      <xdr:rowOff>114300</xdr:rowOff>
    </xdr:from>
    <xdr:to>
      <xdr:col>4</xdr:col>
      <xdr:colOff>342900</xdr:colOff>
      <xdr:row>168</xdr:row>
      <xdr:rowOff>47625</xdr:rowOff>
    </xdr:to>
    <xdr:sp macro="" textlink="">
      <xdr:nvSpPr>
        <xdr:cNvPr id="8" name="Prostokąt: zaokrąglone rogi 7">
          <a:extLst>
            <a:ext uri="{FF2B5EF4-FFF2-40B4-BE49-F238E27FC236}">
              <a16:creationId xmlns:a16="http://schemas.microsoft.com/office/drawing/2014/main" id="{21DAAA2D-DA2A-4517-8DFA-A546E740F040}"/>
            </a:ext>
          </a:extLst>
        </xdr:cNvPr>
        <xdr:cNvSpPr/>
      </xdr:nvSpPr>
      <xdr:spPr>
        <a:xfrm>
          <a:off x="8715375" y="36899850"/>
          <a:ext cx="685800" cy="314325"/>
        </a:xfrm>
        <a:prstGeom prst="roundRect">
          <a:avLst/>
        </a:prstGeom>
        <a:noFill/>
        <a:ln w="28575">
          <a:solidFill>
            <a:srgbClr val="D7192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4</xdr:col>
      <xdr:colOff>216685</xdr:colOff>
      <xdr:row>174</xdr:row>
      <xdr:rowOff>171450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5765FD0-49F1-463C-B827-0728FEED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81125" y="38509575"/>
          <a:ext cx="7893835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176</xdr:row>
      <xdr:rowOff>9525</xdr:rowOff>
    </xdr:from>
    <xdr:to>
      <xdr:col>4</xdr:col>
      <xdr:colOff>314325</xdr:colOff>
      <xdr:row>200</xdr:row>
      <xdr:rowOff>28661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1528DC7B-1EBE-4F09-9AB4-EEA6F7D98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2550" y="39471600"/>
          <a:ext cx="8020050" cy="45911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0C0AE23-0033-4714-9EA6-B85CBD8B262F}" name="Tabela2024_0117" displayName="Tabela2024_0117" ref="A3:Y47" totalsRowShown="0" headerRowDxfId="32" dataDxfId="31">
  <autoFilter ref="A3:Y47" xr:uid="{00000000-0009-0000-0100-00000C000000}"/>
  <tableColumns count="25">
    <tableColumn id="19" xr3:uid="{6E8F1DA4-6E5D-41D9-B52A-03762AB51044}" name="lp" dataDxfId="30"/>
    <tableColumn id="3" xr3:uid="{EEAC409E-260D-46E4-8A7A-6F89EA070F62}" name="Nazwa funduszu lub subfunduszu" dataDxfId="29"/>
    <tableColumn id="4" xr3:uid="{7138FDFE-32B1-4C47-8C4C-5CF0FDB8D4F1}" name="Fundusz" dataDxfId="28"/>
    <tableColumn id="5" xr3:uid="{33CD987C-E65B-4506-95F6-26B95B3CA4A1}" name="Rodzaj funduszu" dataDxfId="27"/>
    <tableColumn id="11" xr3:uid="{C9A05A8F-5344-400F-B5CC-C4D16A86DBBA}" name="Koszty Zarządzania i operacyjne_x000a_A" dataDxfId="26" dataCellStyle="Procentowy"/>
    <tableColumn id="18" xr3:uid="{EDA2CA2F-2A8E-4E16-B364-040A503A91A7}" name="Koszty Zarządzania i operacyjne_x000a_B" dataDxfId="25" dataCellStyle="Procentowy"/>
    <tableColumn id="25" xr3:uid="{264EE922-729F-487E-9198-B2010ABACCA8}" name="Koszty Zarządzania i operacyjne_x000a_E" dataDxfId="24" dataCellStyle="Procentowy"/>
    <tableColumn id="26" xr3:uid="{FD700397-0A2B-4E92-9AAA-A447265DD25F}" name="Koszty Zarządzania i operacyjne_x000a_F" dataDxfId="23" dataCellStyle="Procentowy"/>
    <tableColumn id="27" xr3:uid="{2FA0E976-DFF7-4C47-ABD9-0574E1B0D95F}" name="Koszty Zarządzania i operacyjne_x000a_I" dataDxfId="22" dataCellStyle="Procentowy"/>
    <tableColumn id="28" xr3:uid="{F764A6CF-7331-40A6-B4A7-ED555920C4CD}" name="Koszty Zarządzania i operacyjne_x000a_J" dataDxfId="21" dataCellStyle="Procentowy"/>
    <tableColumn id="21" xr3:uid="{800A7D66-6FB8-480E-B53B-A18392854F81}" name="Koszty Zarządzania i operacyjne_x000a_K" dataDxfId="20" dataCellStyle="Procentowy"/>
    <tableColumn id="22" xr3:uid="{210EF275-FD2E-40DE-AD58-555221B9F821}" name="Koszty Zarządzania i operacyjne_x000a_L" dataDxfId="19" dataCellStyle="Procentowy"/>
    <tableColumn id="29" xr3:uid="{A546E70D-EFFB-4E87-9E5A-F155C1099FA2}" name="Koszty Zarządzania i operacyjne_x000a_P" dataDxfId="18" dataCellStyle="Procentowy"/>
    <tableColumn id="30" xr3:uid="{B304E535-8592-4F43-84F9-6643F498E2C6}" name="Data KID_x000a_[pierwsza prezentacja]" dataDxfId="17" dataCellStyle="Procentowy"/>
    <tableColumn id="24" xr3:uid="{6814414F-A8B5-4B36-9064-BDA649B90D2F}" name="Uwagi" dataDxfId="16" dataCellStyle="Procentowy"/>
    <tableColumn id="32" xr3:uid="{69E22FBA-C223-4AED-852E-4FFFB2B3E05F}" name="." dataDxfId="15"/>
    <tableColumn id="16" xr3:uid="{1799F9D5-7C89-4403-A6BD-CF947158F1C1}" name="Uwagi do WKC / KID" dataDxfId="14"/>
    <tableColumn id="38" xr3:uid="{8139B408-0225-4E4F-B1FB-D1633E1CE2B2}" name=" . " dataDxfId="13"/>
    <tableColumn id="12" xr3:uid="{F4DAD3CF-E51F-4236-B8F1-116362BE599C}" name="Data pierwszej wyceny JU" dataDxfId="12"/>
    <tableColumn id="33" xr3:uid="{52D98462-A822-4D12-8EBC-7EF04C0BE883}" name="Identyfikator IZFiA funduszu lub subfunduszu" dataDxfId="11"/>
    <tableColumn id="34" xr3:uid="{EE15A3D6-C7EB-41D8-A346-4EC623D5E864}" name="Kod ISIN jednostki uczestnictwa" dataDxfId="10"/>
    <tableColumn id="10" xr3:uid="{672D6183-7478-49A4-BEA2-5C58F2E30970}" name="nr krajowy_x000a_(UKNF / ESMA)" dataDxfId="9" dataCellStyle="Normalny 9"/>
    <tableColumn id="31" xr3:uid="{783955AF-988A-4EB1-AFED-DC1BB2FA1973}" name="LEI" dataDxfId="8" dataCellStyle="Normalny 9"/>
    <tableColumn id="20" xr3:uid="{16DF2B0C-CBD9-4482-AAD7-C8BF06124E0D}" name="Informacje uzupełniające" dataDxfId="7"/>
    <tableColumn id="14" xr3:uid="{573A3D0E-0A6C-47C6-9106-BFE9CD3AD48E}" name=". ." dataDxfId="6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ekaotfi.pl/dokumenty/archiwum?open-tab=5" TargetMode="External"/><Relationship Id="rId3" Type="http://schemas.openxmlformats.org/officeDocument/2006/relationships/hyperlink" Target="https://www.izfa.pl/" TargetMode="External"/><Relationship Id="rId7" Type="http://schemas.openxmlformats.org/officeDocument/2006/relationships/hyperlink" Target="https://pekaotfi.pl/dokumenty/dokument-zawierajacy-kluczowe-informacje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dokumenty?open-tab=3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pekaotfi.pl/dokumenty?open-tab=4" TargetMode="External"/><Relationship Id="rId10" Type="http://schemas.openxmlformats.org/officeDocument/2006/relationships/hyperlink" Target="https://pekaotfi.pl/dokumenty/prospekty-informacyjne" TargetMode="External"/><Relationship Id="rId4" Type="http://schemas.openxmlformats.org/officeDocument/2006/relationships/hyperlink" Target="https://pekaotfi.pl/dokumenty/archiwum?open-tab=4" TargetMode="External"/><Relationship Id="rId9" Type="http://schemas.openxmlformats.org/officeDocument/2006/relationships/hyperlink" Target="https://pekaotfi.pl/files/DOKUMENTY/PROSPEKTY/PF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FFD8-76B2-4E62-AF34-F79A53243205}">
  <sheetPr>
    <pageSetUpPr fitToPage="1"/>
  </sheetPr>
  <dimension ref="A1:CB69"/>
  <sheetViews>
    <sheetView tabSelected="1" zoomScaleNormal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ColWidth="0" defaultRowHeight="15" outlineLevelRow="1" outlineLevelCol="1" x14ac:dyDescent="0.25"/>
  <cols>
    <col min="1" max="1" width="6.28515625" style="1" customWidth="1"/>
    <col min="2" max="2" width="58.85546875" style="1" customWidth="1"/>
    <col min="3" max="3" width="35.85546875" style="1" customWidth="1"/>
    <col min="4" max="5" width="14.140625" style="1" customWidth="1"/>
    <col min="6" max="6" width="14.140625" style="1" hidden="1" customWidth="1" outlineLevel="1"/>
    <col min="7" max="7" width="14.140625" style="1" customWidth="1" collapsed="1"/>
    <col min="8" max="8" width="14.140625" style="1" hidden="1" customWidth="1" outlineLevel="1"/>
    <col min="9" max="9" width="14.140625" style="1" customWidth="1" collapsed="1"/>
    <col min="10" max="11" width="14.140625" style="1" hidden="1" customWidth="1" outlineLevel="1"/>
    <col min="12" max="12" width="14.140625" style="1" customWidth="1" collapsed="1"/>
    <col min="13" max="13" width="14.140625" style="1" customWidth="1"/>
    <col min="14" max="14" width="14.42578125" style="81" customWidth="1"/>
    <col min="15" max="15" width="7" style="57" customWidth="1"/>
    <col min="16" max="16" width="2.85546875" style="1" customWidth="1"/>
    <col min="17" max="17" width="23.140625" style="1" customWidth="1"/>
    <col min="18" max="18" width="3.42578125" style="1" customWidth="1"/>
    <col min="19" max="19" width="13" style="1" customWidth="1"/>
    <col min="20" max="20" width="13.7109375" style="77" customWidth="1"/>
    <col min="21" max="21" width="16.85546875" style="1" customWidth="1"/>
    <col min="22" max="22" width="17" style="68" customWidth="1"/>
    <col min="23" max="23" width="28.28515625" style="69" customWidth="1"/>
    <col min="24" max="24" width="9.140625" style="1" customWidth="1"/>
    <col min="25" max="25" width="2" style="1" hidden="1" customWidth="1" outlineLevel="1"/>
    <col min="26" max="26" width="2" style="1" customWidth="1" collapsed="1"/>
    <col min="27" max="27" width="9.140625" style="1" customWidth="1"/>
    <col min="28" max="52" width="9.140625" style="1" hidden="1" customWidth="1"/>
    <col min="53" max="68" width="0" style="1" hidden="1" customWidth="1"/>
    <col min="69" max="80" width="0" style="1" hidden="1"/>
    <col min="81" max="16384" width="9.140625" style="1" hidden="1"/>
  </cols>
  <sheetData>
    <row r="1" spans="1:26" ht="54.75" customHeight="1" x14ac:dyDescent="0.2">
      <c r="B1" s="85"/>
      <c r="C1" s="90">
        <v>2024</v>
      </c>
      <c r="D1" s="90"/>
      <c r="E1" s="91" t="s">
        <v>0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86"/>
      <c r="T1" s="89"/>
      <c r="U1" s="89"/>
      <c r="V1" s="63"/>
      <c r="W1" s="64"/>
    </row>
    <row r="2" spans="1:26" ht="18" customHeight="1" x14ac:dyDescent="0.2">
      <c r="B2" s="85"/>
      <c r="C2" s="85"/>
      <c r="D2" s="85"/>
      <c r="E2" s="92" t="s">
        <v>199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48"/>
      <c r="Q2" s="86"/>
      <c r="R2" s="86"/>
      <c r="S2" s="86"/>
      <c r="U2" s="85"/>
      <c r="V2" s="63"/>
      <c r="W2" s="64"/>
    </row>
    <row r="3" spans="1:26" s="7" customFormat="1" ht="64.5" customHeight="1" x14ac:dyDescent="0.25">
      <c r="A3" s="2" t="s">
        <v>1</v>
      </c>
      <c r="B3" s="3" t="s">
        <v>4</v>
      </c>
      <c r="C3" s="3" t="s">
        <v>5</v>
      </c>
      <c r="D3" s="4" t="s">
        <v>179</v>
      </c>
      <c r="E3" s="52" t="s">
        <v>162</v>
      </c>
      <c r="F3" s="4" t="s">
        <v>164</v>
      </c>
      <c r="G3" s="4" t="s">
        <v>163</v>
      </c>
      <c r="H3" s="4" t="s">
        <v>165</v>
      </c>
      <c r="I3" s="4" t="s">
        <v>166</v>
      </c>
      <c r="J3" s="4" t="s">
        <v>167</v>
      </c>
      <c r="K3" s="4" t="s">
        <v>168</v>
      </c>
      <c r="L3" s="4" t="s">
        <v>169</v>
      </c>
      <c r="M3" s="4" t="s">
        <v>170</v>
      </c>
      <c r="N3" s="4" t="s">
        <v>325</v>
      </c>
      <c r="O3" s="55" t="s">
        <v>171</v>
      </c>
      <c r="P3" s="24" t="s">
        <v>7</v>
      </c>
      <c r="Q3" s="5" t="s">
        <v>180</v>
      </c>
      <c r="R3" s="5" t="s">
        <v>6</v>
      </c>
      <c r="S3" s="24" t="s">
        <v>8</v>
      </c>
      <c r="T3" s="78" t="s">
        <v>2</v>
      </c>
      <c r="U3" s="3" t="s">
        <v>3</v>
      </c>
      <c r="V3" s="65" t="s">
        <v>177</v>
      </c>
      <c r="W3" s="65" t="s">
        <v>178</v>
      </c>
      <c r="X3" s="6" t="s">
        <v>9</v>
      </c>
      <c r="Y3" s="6" t="s">
        <v>10</v>
      </c>
      <c r="Z3" s="6"/>
    </row>
    <row r="4" spans="1:26" s="9" customFormat="1" x14ac:dyDescent="0.25">
      <c r="A4" s="8">
        <v>1</v>
      </c>
      <c r="B4" s="9" t="s">
        <v>13</v>
      </c>
      <c r="C4" s="10" t="s">
        <v>14</v>
      </c>
      <c r="D4" s="11" t="s">
        <v>15</v>
      </c>
      <c r="E4" s="53">
        <v>1.3599999999999999E-2</v>
      </c>
      <c r="F4" s="54" t="s">
        <v>16</v>
      </c>
      <c r="G4" s="54">
        <v>1.26E-2</v>
      </c>
      <c r="H4" s="54" t="s">
        <v>16</v>
      </c>
      <c r="I4" s="54">
        <v>1.3599999999999999E-2</v>
      </c>
      <c r="J4" s="54" t="s">
        <v>16</v>
      </c>
      <c r="K4" s="54" t="s">
        <v>16</v>
      </c>
      <c r="L4" s="54" t="s">
        <v>16</v>
      </c>
      <c r="M4" s="54" t="s">
        <v>16</v>
      </c>
      <c r="N4" s="80">
        <v>45408</v>
      </c>
      <c r="O4" s="56" t="s">
        <v>14</v>
      </c>
      <c r="P4" s="76"/>
      <c r="Q4" s="12" t="s">
        <v>200</v>
      </c>
      <c r="R4" s="13"/>
      <c r="S4" s="25">
        <v>40269</v>
      </c>
      <c r="T4" s="79" t="s">
        <v>11</v>
      </c>
      <c r="U4" s="9" t="s">
        <v>12</v>
      </c>
      <c r="V4" s="66" t="s">
        <v>201</v>
      </c>
      <c r="W4" s="67" t="s">
        <v>202</v>
      </c>
      <c r="X4" s="14" t="s">
        <v>14</v>
      </c>
      <c r="Y4" s="14"/>
      <c r="Z4" s="14"/>
    </row>
    <row r="5" spans="1:26" s="9" customFormat="1" x14ac:dyDescent="0.25">
      <c r="A5" s="8">
        <v>2</v>
      </c>
      <c r="B5" s="9" t="s">
        <v>203</v>
      </c>
      <c r="C5" s="10" t="s">
        <v>19</v>
      </c>
      <c r="D5" s="11" t="s">
        <v>15</v>
      </c>
      <c r="E5" s="53">
        <v>2.3099999999999999E-2</v>
      </c>
      <c r="F5" s="54" t="s">
        <v>16</v>
      </c>
      <c r="G5" s="54">
        <v>2.3199999999999998E-2</v>
      </c>
      <c r="H5" s="54" t="s">
        <v>16</v>
      </c>
      <c r="I5" s="54">
        <v>2.3099999999999999E-2</v>
      </c>
      <c r="J5" s="54" t="s">
        <v>16</v>
      </c>
      <c r="K5" s="54" t="s">
        <v>16</v>
      </c>
      <c r="L5" s="54">
        <v>6.3E-3</v>
      </c>
      <c r="M5" s="54">
        <v>7.4999999999999997E-3</v>
      </c>
      <c r="N5" s="80">
        <v>45408</v>
      </c>
      <c r="O5" s="56" t="s">
        <v>14</v>
      </c>
      <c r="P5" s="76"/>
      <c r="Q5" s="12" t="s">
        <v>200</v>
      </c>
      <c r="R5" s="13"/>
      <c r="S5" s="25">
        <v>40535</v>
      </c>
      <c r="T5" s="79" t="s">
        <v>17</v>
      </c>
      <c r="U5" s="9" t="s">
        <v>18</v>
      </c>
      <c r="V5" s="66" t="s">
        <v>204</v>
      </c>
      <c r="W5" s="67" t="s">
        <v>205</v>
      </c>
      <c r="X5" s="14" t="s">
        <v>14</v>
      </c>
      <c r="Y5" s="14"/>
      <c r="Z5" s="14"/>
    </row>
    <row r="6" spans="1:26" s="9" customFormat="1" x14ac:dyDescent="0.25">
      <c r="A6" s="8">
        <v>3</v>
      </c>
      <c r="B6" s="9" t="s">
        <v>206</v>
      </c>
      <c r="C6" s="51" t="s">
        <v>326</v>
      </c>
      <c r="D6" s="11" t="s">
        <v>15</v>
      </c>
      <c r="E6" s="53"/>
      <c r="F6" s="54"/>
      <c r="G6" s="54"/>
      <c r="H6" s="54"/>
      <c r="I6" s="54"/>
      <c r="J6" s="54"/>
      <c r="K6" s="54"/>
      <c r="L6" s="54"/>
      <c r="M6" s="54"/>
      <c r="N6" s="80"/>
      <c r="O6" s="56"/>
      <c r="P6" s="76"/>
      <c r="Q6" s="12"/>
      <c r="R6" s="13"/>
      <c r="S6" s="25"/>
      <c r="T6" s="79"/>
      <c r="V6" s="66"/>
      <c r="W6" s="67"/>
      <c r="X6" s="14"/>
      <c r="Y6" s="14"/>
      <c r="Z6" s="14"/>
    </row>
    <row r="7" spans="1:26" s="9" customFormat="1" x14ac:dyDescent="0.25">
      <c r="A7" s="8">
        <v>4</v>
      </c>
      <c r="B7" s="9" t="s">
        <v>207</v>
      </c>
      <c r="C7" s="10" t="s">
        <v>19</v>
      </c>
      <c r="D7" s="11" t="s">
        <v>15</v>
      </c>
      <c r="E7" s="53">
        <v>2.2100000000000002E-2</v>
      </c>
      <c r="F7" s="54" t="s">
        <v>16</v>
      </c>
      <c r="G7" s="54">
        <v>2.2100000000000002E-2</v>
      </c>
      <c r="H7" s="54" t="s">
        <v>16</v>
      </c>
      <c r="I7" s="54">
        <v>2.2100000000000002E-2</v>
      </c>
      <c r="J7" s="54" t="s">
        <v>16</v>
      </c>
      <c r="K7" s="54" t="s">
        <v>16</v>
      </c>
      <c r="L7" s="54">
        <v>5.1999999999999998E-3</v>
      </c>
      <c r="M7" s="54">
        <v>6.7000000000000002E-3</v>
      </c>
      <c r="N7" s="80">
        <v>45408</v>
      </c>
      <c r="O7" s="56" t="s">
        <v>14</v>
      </c>
      <c r="P7" s="76"/>
      <c r="Q7" s="12" t="s">
        <v>200</v>
      </c>
      <c r="R7" s="13"/>
      <c r="S7" s="25">
        <v>40928</v>
      </c>
      <c r="T7" s="79" t="s">
        <v>20</v>
      </c>
      <c r="U7" s="9" t="s">
        <v>21</v>
      </c>
      <c r="V7" s="66" t="s">
        <v>208</v>
      </c>
      <c r="W7" s="67" t="s">
        <v>209</v>
      </c>
      <c r="X7" s="14" t="s">
        <v>14</v>
      </c>
      <c r="Y7" s="14"/>
      <c r="Z7" s="14"/>
    </row>
    <row r="8" spans="1:26" s="9" customFormat="1" x14ac:dyDescent="0.25">
      <c r="A8" s="8">
        <v>5</v>
      </c>
      <c r="B8" s="9" t="s">
        <v>210</v>
      </c>
      <c r="C8" s="10" t="s">
        <v>19</v>
      </c>
      <c r="D8" s="11" t="s">
        <v>15</v>
      </c>
      <c r="E8" s="53">
        <v>9.7999999999999997E-3</v>
      </c>
      <c r="F8" s="54" t="s">
        <v>16</v>
      </c>
      <c r="G8" s="54">
        <v>9.0000000000000011E-3</v>
      </c>
      <c r="H8" s="54" t="s">
        <v>16</v>
      </c>
      <c r="I8" s="54">
        <v>9.7999999999999997E-3</v>
      </c>
      <c r="J8" s="54" t="s">
        <v>16</v>
      </c>
      <c r="K8" s="54" t="s">
        <v>16</v>
      </c>
      <c r="L8" s="54">
        <v>4.0000000000000001E-3</v>
      </c>
      <c r="M8" s="54" t="s">
        <v>16</v>
      </c>
      <c r="N8" s="80">
        <v>45408</v>
      </c>
      <c r="O8" s="56" t="s">
        <v>14</v>
      </c>
      <c r="P8" s="76"/>
      <c r="Q8" s="12" t="s">
        <v>200</v>
      </c>
      <c r="R8" s="13"/>
      <c r="S8" s="25">
        <v>37151</v>
      </c>
      <c r="T8" s="79" t="s">
        <v>22</v>
      </c>
      <c r="U8" s="9" t="s">
        <v>23</v>
      </c>
      <c r="V8" s="66" t="s">
        <v>211</v>
      </c>
      <c r="W8" s="67" t="s">
        <v>212</v>
      </c>
      <c r="X8" s="14" t="s">
        <v>14</v>
      </c>
      <c r="Y8" s="14"/>
      <c r="Z8" s="15"/>
    </row>
    <row r="9" spans="1:26" s="9" customFormat="1" x14ac:dyDescent="0.25">
      <c r="A9" s="8">
        <v>6</v>
      </c>
      <c r="B9" s="9" t="s">
        <v>213</v>
      </c>
      <c r="C9" s="10" t="s">
        <v>19</v>
      </c>
      <c r="D9" s="11" t="s">
        <v>15</v>
      </c>
      <c r="E9" s="53">
        <v>1.15E-2</v>
      </c>
      <c r="F9" s="54" t="s">
        <v>16</v>
      </c>
      <c r="G9" s="54">
        <v>9.0000000000000011E-3</v>
      </c>
      <c r="H9" s="54" t="s">
        <v>16</v>
      </c>
      <c r="I9" s="54">
        <v>1.0999999999999999E-2</v>
      </c>
      <c r="J9" s="54" t="s">
        <v>16</v>
      </c>
      <c r="K9" s="54" t="s">
        <v>16</v>
      </c>
      <c r="L9" s="54">
        <v>4.0000000000000001E-3</v>
      </c>
      <c r="M9" s="54">
        <v>1E-3</v>
      </c>
      <c r="N9" s="80">
        <v>45408</v>
      </c>
      <c r="O9" s="56" t="s">
        <v>14</v>
      </c>
      <c r="P9" s="76"/>
      <c r="Q9" s="12" t="s">
        <v>200</v>
      </c>
      <c r="R9" s="13"/>
      <c r="S9" s="25">
        <v>41528</v>
      </c>
      <c r="T9" s="79" t="s">
        <v>24</v>
      </c>
      <c r="U9" s="9" t="s">
        <v>25</v>
      </c>
      <c r="V9" s="66" t="s">
        <v>214</v>
      </c>
      <c r="W9" s="67" t="s">
        <v>215</v>
      </c>
      <c r="X9" s="14" t="s">
        <v>14</v>
      </c>
      <c r="Y9" s="14"/>
      <c r="Z9" s="14"/>
    </row>
    <row r="10" spans="1:26" s="9" customFormat="1" x14ac:dyDescent="0.25">
      <c r="A10" s="8">
        <v>7</v>
      </c>
      <c r="B10" s="9" t="s">
        <v>216</v>
      </c>
      <c r="C10" s="10" t="s">
        <v>19</v>
      </c>
      <c r="D10" s="11" t="s">
        <v>15</v>
      </c>
      <c r="E10" s="53">
        <v>1.2999999999999999E-2</v>
      </c>
      <c r="F10" s="54" t="s">
        <v>16</v>
      </c>
      <c r="G10" s="54">
        <v>1.21E-2</v>
      </c>
      <c r="H10" s="54" t="s">
        <v>16</v>
      </c>
      <c r="I10" s="54">
        <v>1.3100000000000001E-2</v>
      </c>
      <c r="J10" s="54" t="s">
        <v>16</v>
      </c>
      <c r="K10" s="54" t="s">
        <v>16</v>
      </c>
      <c r="L10" s="54">
        <v>3.8999999999999998E-3</v>
      </c>
      <c r="M10" s="54" t="s">
        <v>16</v>
      </c>
      <c r="N10" s="80">
        <v>45408</v>
      </c>
      <c r="O10" s="56" t="s">
        <v>14</v>
      </c>
      <c r="P10" s="76"/>
      <c r="Q10" s="12" t="s">
        <v>200</v>
      </c>
      <c r="R10" s="13"/>
      <c r="S10" s="25">
        <v>41094</v>
      </c>
      <c r="T10" s="79" t="s">
        <v>26</v>
      </c>
      <c r="U10" s="9" t="s">
        <v>27</v>
      </c>
      <c r="V10" s="66" t="s">
        <v>217</v>
      </c>
      <c r="W10" s="67" t="s">
        <v>218</v>
      </c>
      <c r="X10" s="14" t="s">
        <v>14</v>
      </c>
      <c r="Y10" s="14"/>
      <c r="Z10" s="14"/>
    </row>
    <row r="11" spans="1:26" s="9" customFormat="1" x14ac:dyDescent="0.25">
      <c r="A11" s="8">
        <v>8</v>
      </c>
      <c r="B11" s="9" t="s">
        <v>219</v>
      </c>
      <c r="C11" s="10" t="s">
        <v>19</v>
      </c>
      <c r="D11" s="11" t="s">
        <v>15</v>
      </c>
      <c r="E11" s="53">
        <v>1.38E-2</v>
      </c>
      <c r="F11" s="54" t="s">
        <v>16</v>
      </c>
      <c r="G11" s="54">
        <v>1.38E-2</v>
      </c>
      <c r="H11" s="54" t="s">
        <v>16</v>
      </c>
      <c r="I11" s="54">
        <v>1.38E-2</v>
      </c>
      <c r="J11" s="54" t="s">
        <v>16</v>
      </c>
      <c r="K11" s="54" t="s">
        <v>16</v>
      </c>
      <c r="L11" s="54">
        <v>4.7999999999999996E-3</v>
      </c>
      <c r="M11" s="54">
        <v>2.8999999999999998E-3</v>
      </c>
      <c r="N11" s="80">
        <v>45408</v>
      </c>
      <c r="O11" s="56" t="s">
        <v>14</v>
      </c>
      <c r="P11" s="76"/>
      <c r="Q11" s="12" t="s">
        <v>200</v>
      </c>
      <c r="R11" s="13"/>
      <c r="S11" s="25">
        <v>34863</v>
      </c>
      <c r="T11" s="79" t="s">
        <v>28</v>
      </c>
      <c r="U11" s="9" t="s">
        <v>29</v>
      </c>
      <c r="V11" s="66" t="s">
        <v>220</v>
      </c>
      <c r="W11" s="67" t="s">
        <v>221</v>
      </c>
      <c r="X11" s="14" t="s">
        <v>14</v>
      </c>
      <c r="Y11" s="14"/>
      <c r="Z11" s="15"/>
    </row>
    <row r="12" spans="1:26" s="9" customFormat="1" x14ac:dyDescent="0.25">
      <c r="A12" s="8">
        <v>9</v>
      </c>
      <c r="B12" s="9" t="s">
        <v>222</v>
      </c>
      <c r="C12" s="10" t="s">
        <v>19</v>
      </c>
      <c r="D12" s="11" t="s">
        <v>15</v>
      </c>
      <c r="E12" s="53">
        <v>2.0799999999999999E-2</v>
      </c>
      <c r="F12" s="54" t="s">
        <v>16</v>
      </c>
      <c r="G12" s="54">
        <v>2.0799999999999999E-2</v>
      </c>
      <c r="H12" s="54" t="s">
        <v>16</v>
      </c>
      <c r="I12" s="54">
        <v>2.06E-2</v>
      </c>
      <c r="J12" s="54" t="s">
        <v>16</v>
      </c>
      <c r="K12" s="54" t="s">
        <v>16</v>
      </c>
      <c r="L12" s="54" t="s">
        <v>16</v>
      </c>
      <c r="M12" s="54">
        <v>5.5999999999999999E-3</v>
      </c>
      <c r="N12" s="80">
        <v>45408</v>
      </c>
      <c r="O12" s="56" t="s">
        <v>14</v>
      </c>
      <c r="P12" s="76"/>
      <c r="Q12" s="12" t="s">
        <v>200</v>
      </c>
      <c r="R12" s="13"/>
      <c r="S12" s="25">
        <v>35324</v>
      </c>
      <c r="T12" s="79" t="s">
        <v>30</v>
      </c>
      <c r="U12" s="9" t="s">
        <v>31</v>
      </c>
      <c r="V12" s="66" t="s">
        <v>223</v>
      </c>
      <c r="W12" s="67" t="s">
        <v>224</v>
      </c>
      <c r="X12" s="14" t="s">
        <v>14</v>
      </c>
      <c r="Y12" s="14"/>
      <c r="Z12" s="15"/>
    </row>
    <row r="13" spans="1:26" s="9" customFormat="1" x14ac:dyDescent="0.25">
      <c r="A13" s="8">
        <v>10</v>
      </c>
      <c r="B13" s="9" t="s">
        <v>225</v>
      </c>
      <c r="C13" s="10" t="s">
        <v>19</v>
      </c>
      <c r="D13" s="11" t="s">
        <v>15</v>
      </c>
      <c r="E13" s="53">
        <v>2.2100000000000002E-2</v>
      </c>
      <c r="F13" s="54" t="s">
        <v>16</v>
      </c>
      <c r="G13" s="54">
        <v>2.2100000000000002E-2</v>
      </c>
      <c r="H13" s="54" t="s">
        <v>16</v>
      </c>
      <c r="I13" s="54">
        <v>2.2100000000000002E-2</v>
      </c>
      <c r="J13" s="54" t="s">
        <v>16</v>
      </c>
      <c r="K13" s="54" t="s">
        <v>16</v>
      </c>
      <c r="L13" s="54" t="s">
        <v>16</v>
      </c>
      <c r="M13" s="54">
        <v>6.8999999999999999E-3</v>
      </c>
      <c r="N13" s="80">
        <v>45408</v>
      </c>
      <c r="O13" s="56" t="s">
        <v>14</v>
      </c>
      <c r="P13" s="76"/>
      <c r="Q13" s="12" t="s">
        <v>200</v>
      </c>
      <c r="R13" s="13"/>
      <c r="S13" s="25">
        <v>33813</v>
      </c>
      <c r="T13" s="79" t="s">
        <v>32</v>
      </c>
      <c r="U13" s="9" t="s">
        <v>33</v>
      </c>
      <c r="V13" s="66" t="s">
        <v>226</v>
      </c>
      <c r="W13" s="67" t="s">
        <v>227</v>
      </c>
      <c r="X13" s="14" t="s">
        <v>14</v>
      </c>
      <c r="Y13" s="14"/>
      <c r="Z13" s="15"/>
    </row>
    <row r="14" spans="1:26" x14ac:dyDescent="0.25">
      <c r="A14" s="8">
        <v>11</v>
      </c>
      <c r="B14" s="9" t="s">
        <v>228</v>
      </c>
      <c r="C14" s="10" t="s">
        <v>19</v>
      </c>
      <c r="D14" s="11" t="s">
        <v>15</v>
      </c>
      <c r="E14" s="53">
        <v>2.2100000000000002E-2</v>
      </c>
      <c r="F14" s="54" t="s">
        <v>16</v>
      </c>
      <c r="G14" s="54">
        <v>2.2200000000000001E-2</v>
      </c>
      <c r="H14" s="54" t="s">
        <v>16</v>
      </c>
      <c r="I14" s="54">
        <v>2.2100000000000002E-2</v>
      </c>
      <c r="J14" s="54" t="s">
        <v>16</v>
      </c>
      <c r="K14" s="54" t="s">
        <v>16</v>
      </c>
      <c r="L14" s="54">
        <v>5.7000000000000002E-3</v>
      </c>
      <c r="M14" s="54">
        <v>6.6E-3</v>
      </c>
      <c r="N14" s="80">
        <v>45408</v>
      </c>
      <c r="O14" s="56" t="s">
        <v>14</v>
      </c>
      <c r="P14" s="76"/>
      <c r="Q14" s="12" t="s">
        <v>200</v>
      </c>
      <c r="R14" s="13"/>
      <c r="S14" s="25">
        <v>43620</v>
      </c>
      <c r="T14" s="79" t="s">
        <v>34</v>
      </c>
      <c r="U14" s="9" t="s">
        <v>35</v>
      </c>
      <c r="V14" s="66" t="s">
        <v>155</v>
      </c>
      <c r="W14" s="67" t="s">
        <v>229</v>
      </c>
      <c r="X14" s="14" t="s">
        <v>14</v>
      </c>
      <c r="Y14" s="14"/>
      <c r="Z14" s="15"/>
    </row>
    <row r="15" spans="1:26" s="9" customFormat="1" x14ac:dyDescent="0.25">
      <c r="A15" s="8">
        <v>12</v>
      </c>
      <c r="B15" s="9" t="s">
        <v>230</v>
      </c>
      <c r="C15" s="10" t="s">
        <v>38</v>
      </c>
      <c r="D15" s="11" t="s">
        <v>39</v>
      </c>
      <c r="E15" s="53">
        <v>2.9399999999999999E-2</v>
      </c>
      <c r="F15" s="54" t="s">
        <v>16</v>
      </c>
      <c r="G15" s="54" t="s">
        <v>16</v>
      </c>
      <c r="H15" s="54" t="s">
        <v>16</v>
      </c>
      <c r="I15" s="54" t="s">
        <v>16</v>
      </c>
      <c r="J15" s="54" t="s">
        <v>16</v>
      </c>
      <c r="K15" s="54" t="s">
        <v>16</v>
      </c>
      <c r="L15" s="54" t="s">
        <v>16</v>
      </c>
      <c r="M15" s="54">
        <v>1.2800000000000001E-2</v>
      </c>
      <c r="N15" s="80">
        <v>45408</v>
      </c>
      <c r="O15" s="56" t="s">
        <v>14</v>
      </c>
      <c r="P15" s="76"/>
      <c r="Q15" s="12" t="s">
        <v>200</v>
      </c>
      <c r="R15" s="13"/>
      <c r="S15" s="25">
        <v>39182</v>
      </c>
      <c r="T15" s="79" t="s">
        <v>36</v>
      </c>
      <c r="U15" s="9" t="s">
        <v>37</v>
      </c>
      <c r="V15" s="66" t="s">
        <v>231</v>
      </c>
      <c r="W15" s="67" t="s">
        <v>232</v>
      </c>
      <c r="X15" s="14" t="s">
        <v>14</v>
      </c>
      <c r="Y15" s="14"/>
      <c r="Z15" s="15"/>
    </row>
    <row r="16" spans="1:26" s="9" customFormat="1" x14ac:dyDescent="0.25">
      <c r="A16" s="8">
        <v>13</v>
      </c>
      <c r="B16" s="9" t="s">
        <v>233</v>
      </c>
      <c r="C16" s="10" t="s">
        <v>38</v>
      </c>
      <c r="D16" s="11" t="s">
        <v>39</v>
      </c>
      <c r="E16" s="53">
        <v>3.2300000000000002E-2</v>
      </c>
      <c r="F16" s="54" t="s">
        <v>16</v>
      </c>
      <c r="G16" s="54" t="s">
        <v>16</v>
      </c>
      <c r="H16" s="54" t="s">
        <v>16</v>
      </c>
      <c r="I16" s="54">
        <v>3.2399999999999998E-2</v>
      </c>
      <c r="J16" s="54" t="s">
        <v>16</v>
      </c>
      <c r="K16" s="54" t="s">
        <v>16</v>
      </c>
      <c r="L16" s="54" t="s">
        <v>16</v>
      </c>
      <c r="M16" s="54">
        <v>1.2500000000000001E-2</v>
      </c>
      <c r="N16" s="80">
        <v>45408</v>
      </c>
      <c r="O16" s="56" t="s">
        <v>14</v>
      </c>
      <c r="P16" s="76"/>
      <c r="Q16" s="12" t="s">
        <v>200</v>
      </c>
      <c r="R16" s="13"/>
      <c r="S16" s="25">
        <v>39143</v>
      </c>
      <c r="T16" s="79" t="s">
        <v>40</v>
      </c>
      <c r="U16" s="9" t="s">
        <v>41</v>
      </c>
      <c r="V16" s="66" t="s">
        <v>234</v>
      </c>
      <c r="W16" s="67" t="s">
        <v>235</v>
      </c>
      <c r="X16" s="14" t="s">
        <v>14</v>
      </c>
      <c r="Y16" s="14"/>
      <c r="Z16" s="15"/>
    </row>
    <row r="17" spans="1:26" x14ac:dyDescent="0.25">
      <c r="A17" s="8">
        <v>14</v>
      </c>
      <c r="B17" s="9" t="s">
        <v>236</v>
      </c>
      <c r="C17" s="10" t="s">
        <v>38</v>
      </c>
      <c r="D17" s="11" t="s">
        <v>39</v>
      </c>
      <c r="E17" s="53">
        <v>2.0899999999999998E-2</v>
      </c>
      <c r="F17" s="54" t="s">
        <v>16</v>
      </c>
      <c r="G17" s="54" t="s">
        <v>16</v>
      </c>
      <c r="H17" s="54" t="s">
        <v>16</v>
      </c>
      <c r="I17" s="54">
        <v>2.1000000000000001E-2</v>
      </c>
      <c r="J17" s="54" t="s">
        <v>16</v>
      </c>
      <c r="K17" s="54" t="s">
        <v>16</v>
      </c>
      <c r="L17" s="54" t="s">
        <v>16</v>
      </c>
      <c r="M17" s="54">
        <v>6.8999999999999999E-3</v>
      </c>
      <c r="N17" s="80">
        <v>45408</v>
      </c>
      <c r="O17" s="56" t="s">
        <v>14</v>
      </c>
      <c r="P17" s="76"/>
      <c r="Q17" s="12" t="s">
        <v>200</v>
      </c>
      <c r="R17" s="13"/>
      <c r="S17" s="25">
        <v>42170</v>
      </c>
      <c r="T17" s="79" t="s">
        <v>42</v>
      </c>
      <c r="U17" s="9" t="s">
        <v>43</v>
      </c>
      <c r="V17" s="66" t="s">
        <v>237</v>
      </c>
      <c r="W17" s="67" t="s">
        <v>238</v>
      </c>
      <c r="X17" s="14" t="s">
        <v>14</v>
      </c>
      <c r="Y17" s="14"/>
      <c r="Z17" s="14"/>
    </row>
    <row r="18" spans="1:26" x14ac:dyDescent="0.25">
      <c r="A18" s="8">
        <v>15</v>
      </c>
      <c r="B18" s="9" t="s">
        <v>239</v>
      </c>
      <c r="C18" s="10" t="s">
        <v>38</v>
      </c>
      <c r="D18" s="11" t="s">
        <v>39</v>
      </c>
      <c r="E18" s="53">
        <v>2.1700000000000001E-2</v>
      </c>
      <c r="F18" s="54" t="s">
        <v>16</v>
      </c>
      <c r="G18" s="54" t="s">
        <v>16</v>
      </c>
      <c r="H18" s="54" t="s">
        <v>16</v>
      </c>
      <c r="I18" s="54">
        <v>2.1299999999999999E-2</v>
      </c>
      <c r="J18" s="54" t="s">
        <v>16</v>
      </c>
      <c r="K18" s="54" t="s">
        <v>16</v>
      </c>
      <c r="L18" s="54" t="s">
        <v>16</v>
      </c>
      <c r="M18" s="54">
        <v>4.5999999999999999E-3</v>
      </c>
      <c r="N18" s="80">
        <v>45408</v>
      </c>
      <c r="O18" s="56" t="s">
        <v>14</v>
      </c>
      <c r="P18" s="76"/>
      <c r="Q18" s="12" t="s">
        <v>200</v>
      </c>
      <c r="R18" s="13"/>
      <c r="S18" s="25">
        <v>42046</v>
      </c>
      <c r="T18" s="79" t="s">
        <v>44</v>
      </c>
      <c r="U18" s="9" t="s">
        <v>45</v>
      </c>
      <c r="V18" s="66" t="s">
        <v>240</v>
      </c>
      <c r="W18" s="67" t="s">
        <v>241</v>
      </c>
      <c r="X18" s="14" t="s">
        <v>14</v>
      </c>
      <c r="Y18" s="14"/>
      <c r="Z18" s="14"/>
    </row>
    <row r="19" spans="1:26" x14ac:dyDescent="0.25">
      <c r="A19" s="8">
        <v>16</v>
      </c>
      <c r="B19" s="9" t="s">
        <v>242</v>
      </c>
      <c r="C19" s="10" t="s">
        <v>38</v>
      </c>
      <c r="D19" s="11" t="s">
        <v>39</v>
      </c>
      <c r="E19" s="53">
        <v>1.4999999999999999E-2</v>
      </c>
      <c r="F19" s="54" t="s">
        <v>16</v>
      </c>
      <c r="G19" s="54" t="s">
        <v>16</v>
      </c>
      <c r="H19" s="54" t="s">
        <v>16</v>
      </c>
      <c r="I19" s="54">
        <v>1.5100000000000001E-2</v>
      </c>
      <c r="J19" s="54" t="s">
        <v>16</v>
      </c>
      <c r="K19" s="54" t="s">
        <v>16</v>
      </c>
      <c r="L19" s="54">
        <v>4.1000000000000003E-3</v>
      </c>
      <c r="M19" s="54">
        <v>3.1000000000000003E-3</v>
      </c>
      <c r="N19" s="80">
        <v>45408</v>
      </c>
      <c r="O19" s="56" t="s">
        <v>14</v>
      </c>
      <c r="P19" s="76"/>
      <c r="Q19" s="12" t="s">
        <v>200</v>
      </c>
      <c r="R19" s="13"/>
      <c r="S19" s="25">
        <v>43166</v>
      </c>
      <c r="T19" s="79" t="s">
        <v>46</v>
      </c>
      <c r="U19" s="9" t="s">
        <v>47</v>
      </c>
      <c r="V19" s="66" t="s">
        <v>243</v>
      </c>
      <c r="W19" s="67" t="s">
        <v>244</v>
      </c>
      <c r="X19" s="14" t="s">
        <v>14</v>
      </c>
      <c r="Y19" s="14"/>
      <c r="Z19" s="14"/>
    </row>
    <row r="20" spans="1:26" x14ac:dyDescent="0.25">
      <c r="A20" s="8">
        <v>17</v>
      </c>
      <c r="B20" s="9" t="s">
        <v>245</v>
      </c>
      <c r="C20" s="10" t="s">
        <v>38</v>
      </c>
      <c r="D20" s="11" t="s">
        <v>39</v>
      </c>
      <c r="E20" s="53">
        <v>2.6800000000000001E-2</v>
      </c>
      <c r="F20" s="54" t="s">
        <v>16</v>
      </c>
      <c r="G20" s="54" t="s">
        <v>16</v>
      </c>
      <c r="H20" s="54" t="s">
        <v>16</v>
      </c>
      <c r="I20" s="54">
        <v>2.6800000000000001E-2</v>
      </c>
      <c r="J20" s="54" t="s">
        <v>16</v>
      </c>
      <c r="K20" s="54" t="s">
        <v>16</v>
      </c>
      <c r="L20" s="54" t="s">
        <v>16</v>
      </c>
      <c r="M20" s="54" t="s">
        <v>16</v>
      </c>
      <c r="N20" s="80">
        <v>45408</v>
      </c>
      <c r="O20" s="56" t="s">
        <v>14</v>
      </c>
      <c r="P20" s="76"/>
      <c r="Q20" s="12" t="s">
        <v>200</v>
      </c>
      <c r="R20" s="13"/>
      <c r="S20" s="25">
        <v>38842</v>
      </c>
      <c r="T20" s="79" t="s">
        <v>48</v>
      </c>
      <c r="U20" s="9" t="s">
        <v>49</v>
      </c>
      <c r="V20" s="66" t="s">
        <v>246</v>
      </c>
      <c r="W20" s="67" t="s">
        <v>247</v>
      </c>
      <c r="X20" s="14" t="s">
        <v>14</v>
      </c>
      <c r="Y20" s="14"/>
      <c r="Z20" s="15"/>
    </row>
    <row r="21" spans="1:26" x14ac:dyDescent="0.25">
      <c r="A21" s="8">
        <v>18</v>
      </c>
      <c r="B21" s="9" t="s">
        <v>248</v>
      </c>
      <c r="C21" s="10" t="s">
        <v>38</v>
      </c>
      <c r="D21" s="11" t="s">
        <v>39</v>
      </c>
      <c r="E21" s="53">
        <v>1.29E-2</v>
      </c>
      <c r="F21" s="54" t="s">
        <v>16</v>
      </c>
      <c r="G21" s="54" t="s">
        <v>16</v>
      </c>
      <c r="H21" s="54" t="s">
        <v>16</v>
      </c>
      <c r="I21" s="54">
        <v>1.29E-2</v>
      </c>
      <c r="J21" s="54" t="s">
        <v>16</v>
      </c>
      <c r="K21" s="54" t="s">
        <v>16</v>
      </c>
      <c r="L21" s="54" t="s">
        <v>16</v>
      </c>
      <c r="M21" s="54" t="s">
        <v>16</v>
      </c>
      <c r="N21" s="80">
        <v>45408</v>
      </c>
      <c r="O21" s="56" t="s">
        <v>14</v>
      </c>
      <c r="P21" s="76"/>
      <c r="Q21" s="12" t="s">
        <v>200</v>
      </c>
      <c r="R21" s="13"/>
      <c r="S21" s="25">
        <v>42501</v>
      </c>
      <c r="T21" s="79" t="s">
        <v>50</v>
      </c>
      <c r="U21" s="9" t="s">
        <v>51</v>
      </c>
      <c r="V21" s="66" t="s">
        <v>249</v>
      </c>
      <c r="W21" s="67" t="s">
        <v>250</v>
      </c>
      <c r="X21" s="14" t="s">
        <v>14</v>
      </c>
      <c r="Y21" s="14"/>
      <c r="Z21" s="14"/>
    </row>
    <row r="22" spans="1:26" x14ac:dyDescent="0.25">
      <c r="A22" s="8">
        <v>19</v>
      </c>
      <c r="B22" s="9" t="s">
        <v>251</v>
      </c>
      <c r="C22" s="10" t="s">
        <v>38</v>
      </c>
      <c r="D22" s="11" t="s">
        <v>39</v>
      </c>
      <c r="E22" s="53">
        <v>2.5100000000000001E-2</v>
      </c>
      <c r="F22" s="54" t="s">
        <v>16</v>
      </c>
      <c r="G22" s="54" t="s">
        <v>16</v>
      </c>
      <c r="H22" s="54" t="s">
        <v>16</v>
      </c>
      <c r="I22" s="54">
        <v>2.5100000000000001E-2</v>
      </c>
      <c r="J22" s="54" t="s">
        <v>16</v>
      </c>
      <c r="K22" s="54" t="s">
        <v>16</v>
      </c>
      <c r="L22" s="54" t="s">
        <v>16</v>
      </c>
      <c r="M22" s="54">
        <v>7.1000000000000004E-3</v>
      </c>
      <c r="N22" s="80">
        <v>45408</v>
      </c>
      <c r="O22" s="56" t="s">
        <v>14</v>
      </c>
      <c r="P22" s="76"/>
      <c r="Q22" s="12" t="s">
        <v>200</v>
      </c>
      <c r="R22" s="13"/>
      <c r="S22" s="25">
        <v>41829</v>
      </c>
      <c r="T22" s="79" t="s">
        <v>52</v>
      </c>
      <c r="U22" s="9" t="s">
        <v>53</v>
      </c>
      <c r="V22" s="66" t="s">
        <v>252</v>
      </c>
      <c r="W22" s="67" t="s">
        <v>253</v>
      </c>
      <c r="X22" s="14" t="s">
        <v>14</v>
      </c>
      <c r="Y22" s="14"/>
      <c r="Z22" s="14"/>
    </row>
    <row r="23" spans="1:26" x14ac:dyDescent="0.25">
      <c r="A23" s="8">
        <v>20</v>
      </c>
      <c r="B23" s="9" t="s">
        <v>254</v>
      </c>
      <c r="C23" s="10" t="s">
        <v>38</v>
      </c>
      <c r="D23" s="11" t="s">
        <v>39</v>
      </c>
      <c r="E23" s="53">
        <v>2.5899999999999999E-2</v>
      </c>
      <c r="F23" s="54" t="s">
        <v>16</v>
      </c>
      <c r="G23" s="54" t="s">
        <v>16</v>
      </c>
      <c r="H23" s="54" t="s">
        <v>16</v>
      </c>
      <c r="I23" s="54">
        <v>2.58E-2</v>
      </c>
      <c r="J23" s="54" t="s">
        <v>16</v>
      </c>
      <c r="K23" s="54" t="s">
        <v>16</v>
      </c>
      <c r="L23" s="54" t="s">
        <v>16</v>
      </c>
      <c r="M23" s="54">
        <v>7.4000000000000003E-3</v>
      </c>
      <c r="N23" s="80">
        <v>45408</v>
      </c>
      <c r="O23" s="56" t="s">
        <v>14</v>
      </c>
      <c r="P23" s="76"/>
      <c r="Q23" s="12" t="s">
        <v>200</v>
      </c>
      <c r="R23" s="13"/>
      <c r="S23" s="25">
        <v>39378</v>
      </c>
      <c r="T23" s="79" t="s">
        <v>54</v>
      </c>
      <c r="U23" s="9" t="s">
        <v>55</v>
      </c>
      <c r="V23" s="66" t="s">
        <v>255</v>
      </c>
      <c r="W23" s="67" t="s">
        <v>256</v>
      </c>
      <c r="X23" s="14" t="s">
        <v>14</v>
      </c>
      <c r="Y23" s="14"/>
      <c r="Z23" s="14"/>
    </row>
    <row r="24" spans="1:26" x14ac:dyDescent="0.25">
      <c r="A24" s="8">
        <v>21</v>
      </c>
      <c r="B24" s="9" t="s">
        <v>257</v>
      </c>
      <c r="C24" s="10" t="s">
        <v>38</v>
      </c>
      <c r="D24" s="11" t="s">
        <v>39</v>
      </c>
      <c r="E24" s="53">
        <v>8.0000000000000002E-3</v>
      </c>
      <c r="F24" s="54" t="s">
        <v>16</v>
      </c>
      <c r="G24" s="54" t="s">
        <v>16</v>
      </c>
      <c r="H24" s="54" t="s">
        <v>16</v>
      </c>
      <c r="I24" s="54">
        <v>8.0000000000000002E-3</v>
      </c>
      <c r="J24" s="54" t="s">
        <v>16</v>
      </c>
      <c r="K24" s="54" t="s">
        <v>16</v>
      </c>
      <c r="L24" s="54">
        <v>4.0000000000000001E-3</v>
      </c>
      <c r="M24" s="54">
        <v>3.0000000000000001E-3</v>
      </c>
      <c r="N24" s="80">
        <v>45408</v>
      </c>
      <c r="O24" s="56" t="s">
        <v>14</v>
      </c>
      <c r="P24" s="76"/>
      <c r="Q24" s="12" t="s">
        <v>200</v>
      </c>
      <c r="R24" s="13"/>
      <c r="S24" s="25">
        <v>40164</v>
      </c>
      <c r="T24" s="79" t="s">
        <v>56</v>
      </c>
      <c r="U24" s="9" t="s">
        <v>57</v>
      </c>
      <c r="V24" s="66" t="s">
        <v>258</v>
      </c>
      <c r="W24" s="67" t="s">
        <v>259</v>
      </c>
      <c r="X24" s="14" t="s">
        <v>14</v>
      </c>
      <c r="Y24" s="14"/>
      <c r="Z24" s="14"/>
    </row>
    <row r="25" spans="1:26" x14ac:dyDescent="0.25">
      <c r="A25" s="8">
        <v>22</v>
      </c>
      <c r="B25" s="9" t="s">
        <v>260</v>
      </c>
      <c r="C25" s="10" t="s">
        <v>38</v>
      </c>
      <c r="D25" s="11" t="s">
        <v>39</v>
      </c>
      <c r="E25" s="53">
        <v>2.3099999999999999E-2</v>
      </c>
      <c r="F25" s="54" t="s">
        <v>16</v>
      </c>
      <c r="G25" s="54" t="s">
        <v>16</v>
      </c>
      <c r="H25" s="54" t="s">
        <v>16</v>
      </c>
      <c r="I25" s="54">
        <v>2.3E-2</v>
      </c>
      <c r="J25" s="54" t="s">
        <v>16</v>
      </c>
      <c r="K25" s="54" t="s">
        <v>16</v>
      </c>
      <c r="L25" s="54" t="s">
        <v>16</v>
      </c>
      <c r="M25" s="54">
        <v>7.3000000000000001E-3</v>
      </c>
      <c r="N25" s="80">
        <v>45408</v>
      </c>
      <c r="O25" s="56" t="s">
        <v>14</v>
      </c>
      <c r="P25" s="76"/>
      <c r="Q25" s="12" t="s">
        <v>200</v>
      </c>
      <c r="R25" s="13"/>
      <c r="S25" s="25">
        <v>39644</v>
      </c>
      <c r="T25" s="79" t="s">
        <v>58</v>
      </c>
      <c r="U25" s="9" t="s">
        <v>59</v>
      </c>
      <c r="V25" s="66" t="s">
        <v>261</v>
      </c>
      <c r="W25" s="67" t="s">
        <v>262</v>
      </c>
      <c r="X25" s="14" t="s">
        <v>14</v>
      </c>
      <c r="Y25" s="14"/>
      <c r="Z25" s="14"/>
    </row>
    <row r="26" spans="1:26" x14ac:dyDescent="0.25">
      <c r="A26" s="8">
        <v>23</v>
      </c>
      <c r="B26" s="9" t="s">
        <v>263</v>
      </c>
      <c r="C26" s="10" t="s">
        <v>38</v>
      </c>
      <c r="D26" s="11" t="s">
        <v>39</v>
      </c>
      <c r="E26" s="53">
        <v>8.8000000000000005E-3</v>
      </c>
      <c r="F26" s="54" t="s">
        <v>16</v>
      </c>
      <c r="G26" s="54" t="s">
        <v>16</v>
      </c>
      <c r="H26" s="54" t="s">
        <v>16</v>
      </c>
      <c r="I26" s="54">
        <v>8.8000000000000005E-3</v>
      </c>
      <c r="J26" s="54" t="s">
        <v>16</v>
      </c>
      <c r="K26" s="54" t="s">
        <v>16</v>
      </c>
      <c r="L26" s="54">
        <v>3.8E-3</v>
      </c>
      <c r="M26" s="54" t="s">
        <v>16</v>
      </c>
      <c r="N26" s="80">
        <v>45408</v>
      </c>
      <c r="O26" s="56" t="s">
        <v>14</v>
      </c>
      <c r="P26" s="76"/>
      <c r="Q26" s="12" t="s">
        <v>200</v>
      </c>
      <c r="R26" s="13"/>
      <c r="S26" s="25">
        <v>43796</v>
      </c>
      <c r="T26" s="79" t="s">
        <v>60</v>
      </c>
      <c r="U26" s="9" t="s">
        <v>61</v>
      </c>
      <c r="V26" s="66" t="s">
        <v>154</v>
      </c>
      <c r="W26" s="67" t="s">
        <v>264</v>
      </c>
      <c r="X26" s="14" t="s">
        <v>14</v>
      </c>
      <c r="Y26" s="14"/>
      <c r="Z26" s="15"/>
    </row>
    <row r="27" spans="1:26" x14ac:dyDescent="0.25">
      <c r="A27" s="8">
        <v>24</v>
      </c>
      <c r="B27" s="9" t="s">
        <v>265</v>
      </c>
      <c r="C27" s="51" t="s">
        <v>326</v>
      </c>
      <c r="D27" s="11" t="s">
        <v>39</v>
      </c>
      <c r="E27" s="53"/>
      <c r="F27" s="54"/>
      <c r="G27" s="54"/>
      <c r="H27" s="54"/>
      <c r="I27" s="54"/>
      <c r="J27" s="54"/>
      <c r="K27" s="54"/>
      <c r="L27" s="54"/>
      <c r="M27" s="54"/>
      <c r="N27" s="80"/>
      <c r="O27" s="56"/>
      <c r="P27" s="76"/>
      <c r="Q27" s="12"/>
      <c r="R27" s="13"/>
      <c r="S27" s="25"/>
      <c r="T27" s="79"/>
      <c r="U27" s="9"/>
      <c r="V27" s="66"/>
      <c r="W27" s="67"/>
      <c r="X27" s="14"/>
      <c r="Y27" s="14"/>
      <c r="Z27" s="15"/>
    </row>
    <row r="28" spans="1:26" x14ac:dyDescent="0.25">
      <c r="A28" s="8">
        <v>25</v>
      </c>
      <c r="B28" s="9" t="s">
        <v>266</v>
      </c>
      <c r="C28" s="10" t="s">
        <v>38</v>
      </c>
      <c r="D28" s="11" t="s">
        <v>39</v>
      </c>
      <c r="E28" s="53">
        <v>2.1600000000000001E-2</v>
      </c>
      <c r="F28" s="54" t="s">
        <v>16</v>
      </c>
      <c r="G28" s="54" t="s">
        <v>16</v>
      </c>
      <c r="H28" s="54" t="s">
        <v>16</v>
      </c>
      <c r="I28" s="54">
        <v>2.1600000000000001E-2</v>
      </c>
      <c r="J28" s="54" t="s">
        <v>16</v>
      </c>
      <c r="K28" s="54" t="s">
        <v>16</v>
      </c>
      <c r="L28" s="54" t="s">
        <v>16</v>
      </c>
      <c r="M28" s="54">
        <v>1.6999999999999999E-3</v>
      </c>
      <c r="N28" s="80">
        <v>45408</v>
      </c>
      <c r="O28" s="56" t="s">
        <v>14</v>
      </c>
      <c r="P28" s="76"/>
      <c r="Q28" s="12" t="s">
        <v>200</v>
      </c>
      <c r="R28" s="13"/>
      <c r="S28" s="25">
        <v>44384</v>
      </c>
      <c r="T28" s="79" t="s">
        <v>62</v>
      </c>
      <c r="U28" s="9" t="s">
        <v>63</v>
      </c>
      <c r="V28" s="66" t="s">
        <v>267</v>
      </c>
      <c r="W28" s="67" t="s">
        <v>268</v>
      </c>
      <c r="X28" s="14" t="s">
        <v>14</v>
      </c>
      <c r="Y28" s="14"/>
      <c r="Z28" s="15"/>
    </row>
    <row r="29" spans="1:26" x14ac:dyDescent="0.25">
      <c r="A29" s="8">
        <v>26</v>
      </c>
      <c r="B29" s="9" t="s">
        <v>269</v>
      </c>
      <c r="C29" s="10" t="s">
        <v>66</v>
      </c>
      <c r="D29" s="11" t="s">
        <v>39</v>
      </c>
      <c r="E29" s="53">
        <v>1.4999999999999999E-2</v>
      </c>
      <c r="F29" s="54" t="s">
        <v>16</v>
      </c>
      <c r="G29" s="54" t="s">
        <v>16</v>
      </c>
      <c r="H29" s="54" t="s">
        <v>16</v>
      </c>
      <c r="I29" s="54">
        <v>1.4999999999999999E-2</v>
      </c>
      <c r="J29" s="54" t="s">
        <v>16</v>
      </c>
      <c r="K29" s="54" t="s">
        <v>16</v>
      </c>
      <c r="L29" s="54" t="s">
        <v>16</v>
      </c>
      <c r="M29" s="54">
        <v>1E-3</v>
      </c>
      <c r="N29" s="80">
        <v>45408</v>
      </c>
      <c r="O29" s="56" t="s">
        <v>14</v>
      </c>
      <c r="P29" s="76"/>
      <c r="Q29" s="12" t="s">
        <v>200</v>
      </c>
      <c r="R29" s="13"/>
      <c r="S29" s="25">
        <v>40780</v>
      </c>
      <c r="T29" s="79" t="s">
        <v>64</v>
      </c>
      <c r="U29" s="9" t="s">
        <v>65</v>
      </c>
      <c r="V29" s="66" t="s">
        <v>270</v>
      </c>
      <c r="W29" s="67" t="s">
        <v>271</v>
      </c>
      <c r="X29" s="14" t="s">
        <v>14</v>
      </c>
      <c r="Y29" s="14"/>
      <c r="Z29" s="14"/>
    </row>
    <row r="30" spans="1:26" x14ac:dyDescent="0.25">
      <c r="A30" s="8">
        <v>27</v>
      </c>
      <c r="B30" s="9" t="s">
        <v>272</v>
      </c>
      <c r="C30" s="10" t="s">
        <v>66</v>
      </c>
      <c r="D30" s="11" t="s">
        <v>39</v>
      </c>
      <c r="E30" s="53">
        <v>2.3900000000000001E-2</v>
      </c>
      <c r="F30" s="54" t="s">
        <v>16</v>
      </c>
      <c r="G30" s="54" t="s">
        <v>16</v>
      </c>
      <c r="H30" s="54" t="s">
        <v>16</v>
      </c>
      <c r="I30" s="54">
        <v>2.3900000000000001E-2</v>
      </c>
      <c r="J30" s="54" t="s">
        <v>16</v>
      </c>
      <c r="K30" s="54" t="s">
        <v>16</v>
      </c>
      <c r="L30" s="54">
        <v>8.0000000000000002E-3</v>
      </c>
      <c r="M30" s="54">
        <v>4.8999999999999998E-3</v>
      </c>
      <c r="N30" s="80">
        <v>45408</v>
      </c>
      <c r="O30" s="56" t="s">
        <v>14</v>
      </c>
      <c r="P30" s="76"/>
      <c r="Q30" s="12" t="s">
        <v>200</v>
      </c>
      <c r="R30" s="13"/>
      <c r="S30" s="25">
        <v>39738</v>
      </c>
      <c r="T30" s="79" t="s">
        <v>67</v>
      </c>
      <c r="U30" s="9" t="s">
        <v>68</v>
      </c>
      <c r="V30" s="66" t="s">
        <v>273</v>
      </c>
      <c r="W30" s="67" t="s">
        <v>274</v>
      </c>
      <c r="X30" s="14" t="s">
        <v>14</v>
      </c>
      <c r="Y30" s="14"/>
      <c r="Z30" s="14"/>
    </row>
    <row r="31" spans="1:26" x14ac:dyDescent="0.25">
      <c r="A31" s="8">
        <v>28</v>
      </c>
      <c r="B31" s="9" t="s">
        <v>275</v>
      </c>
      <c r="C31" s="10" t="s">
        <v>66</v>
      </c>
      <c r="D31" s="11" t="s">
        <v>39</v>
      </c>
      <c r="E31" s="53">
        <v>2.3699999999999999E-2</v>
      </c>
      <c r="F31" s="54" t="s">
        <v>16</v>
      </c>
      <c r="G31" s="54" t="s">
        <v>16</v>
      </c>
      <c r="H31" s="54" t="s">
        <v>16</v>
      </c>
      <c r="I31" s="54">
        <v>2.3699999999999999E-2</v>
      </c>
      <c r="J31" s="54" t="s">
        <v>16</v>
      </c>
      <c r="K31" s="54" t="s">
        <v>16</v>
      </c>
      <c r="L31" s="54" t="s">
        <v>16</v>
      </c>
      <c r="M31" s="54">
        <v>7.6E-3</v>
      </c>
      <c r="N31" s="80">
        <v>45408</v>
      </c>
      <c r="O31" s="56" t="s">
        <v>14</v>
      </c>
      <c r="P31" s="76"/>
      <c r="Q31" s="12" t="s">
        <v>200</v>
      </c>
      <c r="R31" s="13"/>
      <c r="S31" s="25">
        <v>42774</v>
      </c>
      <c r="T31" s="79" t="s">
        <v>69</v>
      </c>
      <c r="U31" s="9" t="s">
        <v>70</v>
      </c>
      <c r="V31" s="66" t="s">
        <v>276</v>
      </c>
      <c r="W31" s="67" t="s">
        <v>277</v>
      </c>
      <c r="X31" s="14" t="s">
        <v>14</v>
      </c>
      <c r="Y31" s="14"/>
      <c r="Z31" s="14"/>
    </row>
    <row r="32" spans="1:26" x14ac:dyDescent="0.25">
      <c r="A32" s="8">
        <v>29</v>
      </c>
      <c r="B32" s="9" t="s">
        <v>278</v>
      </c>
      <c r="C32" s="10" t="s">
        <v>66</v>
      </c>
      <c r="D32" s="11" t="s">
        <v>39</v>
      </c>
      <c r="E32" s="53">
        <v>2.1999999999999999E-2</v>
      </c>
      <c r="F32" s="54" t="s">
        <v>16</v>
      </c>
      <c r="G32" s="54" t="s">
        <v>16</v>
      </c>
      <c r="H32" s="54" t="s">
        <v>16</v>
      </c>
      <c r="I32" s="54">
        <v>2.1999999999999999E-2</v>
      </c>
      <c r="J32" s="54" t="s">
        <v>16</v>
      </c>
      <c r="K32" s="54" t="s">
        <v>16</v>
      </c>
      <c r="L32" s="54" t="s">
        <v>16</v>
      </c>
      <c r="M32" s="54">
        <v>4.4000000000000003E-3</v>
      </c>
      <c r="N32" s="80">
        <v>45408</v>
      </c>
      <c r="O32" s="56" t="s">
        <v>14</v>
      </c>
      <c r="P32" s="76"/>
      <c r="Q32" s="12" t="s">
        <v>200</v>
      </c>
      <c r="R32" s="13"/>
      <c r="S32" s="25">
        <v>42263</v>
      </c>
      <c r="T32" s="79" t="s">
        <v>71</v>
      </c>
      <c r="U32" s="9" t="s">
        <v>72</v>
      </c>
      <c r="V32" s="66" t="s">
        <v>279</v>
      </c>
      <c r="W32" s="67" t="s">
        <v>280</v>
      </c>
      <c r="X32" s="14" t="s">
        <v>14</v>
      </c>
      <c r="Y32" s="14"/>
      <c r="Z32" s="14"/>
    </row>
    <row r="33" spans="1:26" x14ac:dyDescent="0.25">
      <c r="A33" s="8">
        <v>30</v>
      </c>
      <c r="B33" s="9" t="s">
        <v>281</v>
      </c>
      <c r="C33" s="10" t="s">
        <v>75</v>
      </c>
      <c r="D33" s="11" t="s">
        <v>15</v>
      </c>
      <c r="E33" s="53">
        <v>2.6800000000000001E-2</v>
      </c>
      <c r="F33" s="54" t="s">
        <v>16</v>
      </c>
      <c r="G33" s="54">
        <v>2.6800000000000001E-2</v>
      </c>
      <c r="H33" s="54" t="s">
        <v>16</v>
      </c>
      <c r="I33" s="54">
        <v>2.6800000000000001E-2</v>
      </c>
      <c r="J33" s="54" t="s">
        <v>16</v>
      </c>
      <c r="K33" s="54" t="s">
        <v>16</v>
      </c>
      <c r="L33" s="54" t="s">
        <v>16</v>
      </c>
      <c r="M33" s="54">
        <v>1.12E-2</v>
      </c>
      <c r="N33" s="80">
        <v>45408</v>
      </c>
      <c r="O33" s="56" t="s">
        <v>14</v>
      </c>
      <c r="P33" s="76"/>
      <c r="Q33" s="12" t="s">
        <v>200</v>
      </c>
      <c r="R33" s="13"/>
      <c r="S33" s="25">
        <v>36685</v>
      </c>
      <c r="T33" s="79" t="s">
        <v>73</v>
      </c>
      <c r="U33" s="9" t="s">
        <v>74</v>
      </c>
      <c r="V33" s="66" t="s">
        <v>282</v>
      </c>
      <c r="W33" s="67" t="s">
        <v>283</v>
      </c>
      <c r="X33" s="14" t="s">
        <v>14</v>
      </c>
      <c r="Y33" s="14"/>
      <c r="Z33" s="15"/>
    </row>
    <row r="34" spans="1:26" x14ac:dyDescent="0.25">
      <c r="A34" s="8">
        <v>31</v>
      </c>
      <c r="B34" s="9" t="s">
        <v>284</v>
      </c>
      <c r="C34" s="10" t="s">
        <v>75</v>
      </c>
      <c r="D34" s="11" t="s">
        <v>15</v>
      </c>
      <c r="E34" s="53">
        <v>2.69E-2</v>
      </c>
      <c r="F34" s="54" t="s">
        <v>16</v>
      </c>
      <c r="G34" s="54" t="s">
        <v>16</v>
      </c>
      <c r="H34" s="54" t="s">
        <v>16</v>
      </c>
      <c r="I34" s="54">
        <v>2.69E-2</v>
      </c>
      <c r="J34" s="54" t="s">
        <v>16</v>
      </c>
      <c r="K34" s="54" t="s">
        <v>16</v>
      </c>
      <c r="L34" s="54" t="s">
        <v>16</v>
      </c>
      <c r="M34" s="54" t="s">
        <v>16</v>
      </c>
      <c r="N34" s="80">
        <v>45408</v>
      </c>
      <c r="O34" s="56" t="s">
        <v>14</v>
      </c>
      <c r="P34" s="76"/>
      <c r="Q34" s="12" t="s">
        <v>200</v>
      </c>
      <c r="R34" s="13"/>
      <c r="S34" s="25">
        <v>38106</v>
      </c>
      <c r="T34" s="79" t="s">
        <v>76</v>
      </c>
      <c r="U34" s="9" t="s">
        <v>77</v>
      </c>
      <c r="V34" s="66" t="s">
        <v>285</v>
      </c>
      <c r="W34" s="67" t="s">
        <v>286</v>
      </c>
      <c r="X34" s="14" t="s">
        <v>14</v>
      </c>
      <c r="Y34" s="14"/>
      <c r="Z34" s="15"/>
    </row>
    <row r="35" spans="1:26" x14ac:dyDescent="0.25">
      <c r="A35" s="8">
        <v>32</v>
      </c>
      <c r="B35" s="9" t="s">
        <v>287</v>
      </c>
      <c r="C35" s="10" t="s">
        <v>75</v>
      </c>
      <c r="D35" s="11" t="s">
        <v>15</v>
      </c>
      <c r="E35" s="53">
        <v>2.3699999999999999E-2</v>
      </c>
      <c r="F35" s="54" t="s">
        <v>16</v>
      </c>
      <c r="G35" s="54" t="s">
        <v>16</v>
      </c>
      <c r="H35" s="54" t="s">
        <v>16</v>
      </c>
      <c r="I35" s="54">
        <v>2.3699999999999999E-2</v>
      </c>
      <c r="J35" s="54" t="s">
        <v>16</v>
      </c>
      <c r="K35" s="54" t="s">
        <v>16</v>
      </c>
      <c r="L35" s="54" t="s">
        <v>16</v>
      </c>
      <c r="M35" s="54" t="s">
        <v>16</v>
      </c>
      <c r="N35" s="80">
        <v>45408</v>
      </c>
      <c r="O35" s="56" t="s">
        <v>14</v>
      </c>
      <c r="P35" s="76"/>
      <c r="Q35" s="12" t="s">
        <v>200</v>
      </c>
      <c r="R35" s="13"/>
      <c r="S35" s="25">
        <v>37378</v>
      </c>
      <c r="T35" s="79" t="s">
        <v>78</v>
      </c>
      <c r="U35" s="9" t="s">
        <v>79</v>
      </c>
      <c r="V35" s="66" t="s">
        <v>288</v>
      </c>
      <c r="W35" s="67" t="s">
        <v>289</v>
      </c>
      <c r="X35" s="14" t="s">
        <v>14</v>
      </c>
      <c r="Y35" s="14"/>
      <c r="Z35" s="15"/>
    </row>
    <row r="36" spans="1:26" x14ac:dyDescent="0.25">
      <c r="A36" s="8">
        <v>33</v>
      </c>
      <c r="B36" s="9" t="s">
        <v>290</v>
      </c>
      <c r="C36" s="10" t="s">
        <v>75</v>
      </c>
      <c r="D36" s="11" t="s">
        <v>15</v>
      </c>
      <c r="E36" s="53">
        <v>1.55E-2</v>
      </c>
      <c r="F36" s="54" t="s">
        <v>16</v>
      </c>
      <c r="G36" s="54" t="s">
        <v>16</v>
      </c>
      <c r="H36" s="54" t="s">
        <v>16</v>
      </c>
      <c r="I36" s="54">
        <v>1.55E-2</v>
      </c>
      <c r="J36" s="54" t="s">
        <v>16</v>
      </c>
      <c r="K36" s="54" t="s">
        <v>16</v>
      </c>
      <c r="L36" s="54" t="s">
        <v>16</v>
      </c>
      <c r="M36" s="54" t="s">
        <v>16</v>
      </c>
      <c r="N36" s="80">
        <v>45408</v>
      </c>
      <c r="O36" s="56" t="s">
        <v>14</v>
      </c>
      <c r="P36" s="76"/>
      <c r="Q36" s="12" t="s">
        <v>200</v>
      </c>
      <c r="R36" s="13"/>
      <c r="S36" s="25">
        <v>37778</v>
      </c>
      <c r="T36" s="79" t="s">
        <v>80</v>
      </c>
      <c r="U36" s="9" t="s">
        <v>81</v>
      </c>
      <c r="V36" s="66" t="s">
        <v>291</v>
      </c>
      <c r="W36" s="67" t="s">
        <v>292</v>
      </c>
      <c r="X36" s="14" t="s">
        <v>14</v>
      </c>
      <c r="Y36" s="14"/>
      <c r="Z36" s="15"/>
    </row>
    <row r="37" spans="1:26" x14ac:dyDescent="0.25">
      <c r="A37" s="8">
        <v>34</v>
      </c>
      <c r="B37" s="9" t="s">
        <v>293</v>
      </c>
      <c r="C37" s="10" t="s">
        <v>75</v>
      </c>
      <c r="D37" s="11" t="s">
        <v>15</v>
      </c>
      <c r="E37" s="53">
        <v>2.4E-2</v>
      </c>
      <c r="F37" s="54" t="s">
        <v>16</v>
      </c>
      <c r="G37" s="54">
        <v>2.4E-2</v>
      </c>
      <c r="H37" s="54" t="s">
        <v>16</v>
      </c>
      <c r="I37" s="54">
        <v>2.4E-2</v>
      </c>
      <c r="J37" s="54" t="s">
        <v>16</v>
      </c>
      <c r="K37" s="54" t="s">
        <v>16</v>
      </c>
      <c r="L37" s="54" t="s">
        <v>16</v>
      </c>
      <c r="M37" s="54" t="s">
        <v>16</v>
      </c>
      <c r="N37" s="80">
        <v>45408</v>
      </c>
      <c r="O37" s="56" t="s">
        <v>14</v>
      </c>
      <c r="P37" s="76"/>
      <c r="Q37" s="12" t="s">
        <v>200</v>
      </c>
      <c r="R37" s="13"/>
      <c r="S37" s="25">
        <v>38558</v>
      </c>
      <c r="T37" s="79" t="s">
        <v>82</v>
      </c>
      <c r="U37" s="9" t="s">
        <v>83</v>
      </c>
      <c r="V37" s="66" t="s">
        <v>294</v>
      </c>
      <c r="W37" s="67" t="s">
        <v>295</v>
      </c>
      <c r="X37" s="14" t="s">
        <v>14</v>
      </c>
      <c r="Y37" s="14"/>
      <c r="Z37" s="15"/>
    </row>
    <row r="38" spans="1:26" x14ac:dyDescent="0.25">
      <c r="A38" s="8">
        <v>35</v>
      </c>
      <c r="B38" s="9" t="s">
        <v>296</v>
      </c>
      <c r="C38" s="10" t="s">
        <v>86</v>
      </c>
      <c r="D38" s="11" t="s">
        <v>39</v>
      </c>
      <c r="E38" s="53">
        <v>2.3999999999999998E-3</v>
      </c>
      <c r="F38" s="54" t="s">
        <v>16</v>
      </c>
      <c r="G38" s="54" t="s">
        <v>16</v>
      </c>
      <c r="H38" s="54" t="s">
        <v>16</v>
      </c>
      <c r="I38" s="54" t="s">
        <v>16</v>
      </c>
      <c r="J38" s="54" t="s">
        <v>16</v>
      </c>
      <c r="K38" s="54" t="s">
        <v>16</v>
      </c>
      <c r="L38" s="54" t="s">
        <v>16</v>
      </c>
      <c r="M38" s="54" t="s">
        <v>16</v>
      </c>
      <c r="N38" s="80">
        <v>45408</v>
      </c>
      <c r="O38" s="56" t="s">
        <v>14</v>
      </c>
      <c r="P38" s="76"/>
      <c r="Q38" s="12" t="s">
        <v>200</v>
      </c>
      <c r="R38" s="13"/>
      <c r="S38" s="25">
        <v>43812</v>
      </c>
      <c r="T38" s="79" t="s">
        <v>84</v>
      </c>
      <c r="U38" s="9" t="s">
        <v>85</v>
      </c>
      <c r="V38" s="66" t="s">
        <v>152</v>
      </c>
      <c r="W38" s="67" t="s">
        <v>297</v>
      </c>
      <c r="X38" s="14" t="s">
        <v>14</v>
      </c>
      <c r="Y38" s="14"/>
      <c r="Z38" s="15"/>
    </row>
    <row r="39" spans="1:26" x14ac:dyDescent="0.25">
      <c r="A39" s="8">
        <v>36</v>
      </c>
      <c r="B39" s="9" t="s">
        <v>298</v>
      </c>
      <c r="C39" s="10" t="s">
        <v>86</v>
      </c>
      <c r="D39" s="11" t="s">
        <v>39</v>
      </c>
      <c r="E39" s="53">
        <v>3.3999999999999998E-3</v>
      </c>
      <c r="F39" s="54" t="s">
        <v>16</v>
      </c>
      <c r="G39" s="54" t="s">
        <v>16</v>
      </c>
      <c r="H39" s="54" t="s">
        <v>16</v>
      </c>
      <c r="I39" s="54" t="s">
        <v>16</v>
      </c>
      <c r="J39" s="54" t="s">
        <v>16</v>
      </c>
      <c r="K39" s="54" t="s">
        <v>16</v>
      </c>
      <c r="L39" s="54" t="s">
        <v>16</v>
      </c>
      <c r="M39" s="54" t="s">
        <v>16</v>
      </c>
      <c r="N39" s="80">
        <v>45408</v>
      </c>
      <c r="O39" s="56" t="s">
        <v>14</v>
      </c>
      <c r="P39" s="76"/>
      <c r="Q39" s="12" t="s">
        <v>200</v>
      </c>
      <c r="R39" s="13"/>
      <c r="S39" s="25">
        <v>43798</v>
      </c>
      <c r="T39" s="79" t="s">
        <v>87</v>
      </c>
      <c r="U39" s="9" t="s">
        <v>88</v>
      </c>
      <c r="V39" s="66" t="s">
        <v>153</v>
      </c>
      <c r="W39" s="67" t="s">
        <v>299</v>
      </c>
      <c r="X39" s="14" t="s">
        <v>14</v>
      </c>
      <c r="Y39" s="14"/>
      <c r="Z39" s="15"/>
    </row>
    <row r="40" spans="1:26" x14ac:dyDescent="0.25">
      <c r="A40" s="8">
        <v>37</v>
      </c>
      <c r="B40" s="9" t="s">
        <v>300</v>
      </c>
      <c r="C40" s="10" t="s">
        <v>86</v>
      </c>
      <c r="D40" s="11" t="s">
        <v>39</v>
      </c>
      <c r="E40" s="53">
        <v>4.1000000000000003E-3</v>
      </c>
      <c r="F40" s="54" t="s">
        <v>16</v>
      </c>
      <c r="G40" s="54" t="s">
        <v>16</v>
      </c>
      <c r="H40" s="54" t="s">
        <v>16</v>
      </c>
      <c r="I40" s="54" t="s">
        <v>16</v>
      </c>
      <c r="J40" s="54" t="s">
        <v>16</v>
      </c>
      <c r="K40" s="54" t="s">
        <v>16</v>
      </c>
      <c r="L40" s="54" t="s">
        <v>16</v>
      </c>
      <c r="M40" s="54" t="s">
        <v>16</v>
      </c>
      <c r="N40" s="80">
        <v>45408</v>
      </c>
      <c r="O40" s="56" t="s">
        <v>14</v>
      </c>
      <c r="P40" s="76"/>
      <c r="Q40" s="12" t="s">
        <v>200</v>
      </c>
      <c r="R40" s="13"/>
      <c r="S40" s="25">
        <v>43798</v>
      </c>
      <c r="T40" s="79" t="s">
        <v>89</v>
      </c>
      <c r="U40" s="9" t="s">
        <v>90</v>
      </c>
      <c r="V40" s="66" t="s">
        <v>151</v>
      </c>
      <c r="W40" s="67" t="s">
        <v>301</v>
      </c>
      <c r="X40" s="14" t="s">
        <v>14</v>
      </c>
      <c r="Y40" s="14"/>
      <c r="Z40" s="15"/>
    </row>
    <row r="41" spans="1:26" x14ac:dyDescent="0.25">
      <c r="A41" s="8">
        <v>38</v>
      </c>
      <c r="B41" s="9" t="s">
        <v>302</v>
      </c>
      <c r="C41" s="10" t="s">
        <v>86</v>
      </c>
      <c r="D41" s="11" t="s">
        <v>39</v>
      </c>
      <c r="E41" s="53">
        <v>4.0000000000000001E-3</v>
      </c>
      <c r="F41" s="54" t="s">
        <v>16</v>
      </c>
      <c r="G41" s="54" t="s">
        <v>16</v>
      </c>
      <c r="H41" s="54" t="s">
        <v>16</v>
      </c>
      <c r="I41" s="54" t="s">
        <v>16</v>
      </c>
      <c r="J41" s="54" t="s">
        <v>16</v>
      </c>
      <c r="K41" s="54" t="s">
        <v>16</v>
      </c>
      <c r="L41" s="54" t="s">
        <v>16</v>
      </c>
      <c r="M41" s="54" t="s">
        <v>16</v>
      </c>
      <c r="N41" s="80">
        <v>45408</v>
      </c>
      <c r="O41" s="56" t="s">
        <v>14</v>
      </c>
      <c r="P41" s="76"/>
      <c r="Q41" s="12" t="s">
        <v>200</v>
      </c>
      <c r="R41" s="13"/>
      <c r="S41" s="25">
        <v>43798</v>
      </c>
      <c r="T41" s="79" t="s">
        <v>91</v>
      </c>
      <c r="U41" s="9" t="s">
        <v>92</v>
      </c>
      <c r="V41" s="66" t="s">
        <v>150</v>
      </c>
      <c r="W41" s="67" t="s">
        <v>303</v>
      </c>
      <c r="X41" s="14" t="s">
        <v>14</v>
      </c>
      <c r="Y41" s="14"/>
      <c r="Z41" s="15"/>
    </row>
    <row r="42" spans="1:26" x14ac:dyDescent="0.25">
      <c r="A42" s="8">
        <v>39</v>
      </c>
      <c r="B42" s="9" t="s">
        <v>304</v>
      </c>
      <c r="C42" s="10" t="s">
        <v>86</v>
      </c>
      <c r="D42" s="11" t="s">
        <v>39</v>
      </c>
      <c r="E42" s="53">
        <v>4.1000000000000003E-3</v>
      </c>
      <c r="F42" s="54" t="s">
        <v>16</v>
      </c>
      <c r="G42" s="54" t="s">
        <v>16</v>
      </c>
      <c r="H42" s="54" t="s">
        <v>16</v>
      </c>
      <c r="I42" s="54" t="s">
        <v>16</v>
      </c>
      <c r="J42" s="54" t="s">
        <v>16</v>
      </c>
      <c r="K42" s="54" t="s">
        <v>16</v>
      </c>
      <c r="L42" s="54" t="s">
        <v>16</v>
      </c>
      <c r="M42" s="54" t="s">
        <v>16</v>
      </c>
      <c r="N42" s="80">
        <v>45408</v>
      </c>
      <c r="O42" s="56" t="s">
        <v>14</v>
      </c>
      <c r="P42" s="76"/>
      <c r="Q42" s="12" t="s">
        <v>200</v>
      </c>
      <c r="R42" s="13"/>
      <c r="S42" s="25">
        <v>43798</v>
      </c>
      <c r="T42" s="79" t="s">
        <v>93</v>
      </c>
      <c r="U42" s="9" t="s">
        <v>94</v>
      </c>
      <c r="V42" s="66" t="s">
        <v>149</v>
      </c>
      <c r="W42" s="67" t="s">
        <v>305</v>
      </c>
      <c r="X42" s="14" t="s">
        <v>14</v>
      </c>
      <c r="Y42" s="14"/>
      <c r="Z42" s="15"/>
    </row>
    <row r="43" spans="1:26" x14ac:dyDescent="0.25">
      <c r="A43" s="8">
        <v>40</v>
      </c>
      <c r="B43" s="9" t="s">
        <v>306</v>
      </c>
      <c r="C43" s="10" t="s">
        <v>86</v>
      </c>
      <c r="D43" s="11" t="s">
        <v>39</v>
      </c>
      <c r="E43" s="53">
        <v>4.4000000000000003E-3</v>
      </c>
      <c r="F43" s="54" t="s">
        <v>16</v>
      </c>
      <c r="G43" s="54" t="s">
        <v>16</v>
      </c>
      <c r="H43" s="54" t="s">
        <v>16</v>
      </c>
      <c r="I43" s="54" t="s">
        <v>16</v>
      </c>
      <c r="J43" s="54" t="s">
        <v>16</v>
      </c>
      <c r="K43" s="54" t="s">
        <v>16</v>
      </c>
      <c r="L43" s="54" t="s">
        <v>16</v>
      </c>
      <c r="M43" s="54" t="s">
        <v>16</v>
      </c>
      <c r="N43" s="80">
        <v>45408</v>
      </c>
      <c r="O43" s="56" t="s">
        <v>14</v>
      </c>
      <c r="P43" s="76"/>
      <c r="Q43" s="12" t="s">
        <v>200</v>
      </c>
      <c r="R43" s="13"/>
      <c r="S43" s="25">
        <v>43798</v>
      </c>
      <c r="T43" s="79" t="s">
        <v>95</v>
      </c>
      <c r="U43" s="9" t="s">
        <v>96</v>
      </c>
      <c r="V43" s="66" t="s">
        <v>148</v>
      </c>
      <c r="W43" s="67" t="s">
        <v>307</v>
      </c>
      <c r="X43" s="14" t="s">
        <v>14</v>
      </c>
      <c r="Y43" s="14"/>
      <c r="Z43" s="15"/>
    </row>
    <row r="44" spans="1:26" x14ac:dyDescent="0.25">
      <c r="A44" s="8">
        <v>41</v>
      </c>
      <c r="B44" s="9" t="s">
        <v>308</v>
      </c>
      <c r="C44" s="10" t="s">
        <v>86</v>
      </c>
      <c r="D44" s="11" t="s">
        <v>39</v>
      </c>
      <c r="E44" s="53">
        <v>5.1000000000000004E-3</v>
      </c>
      <c r="F44" s="54" t="s">
        <v>16</v>
      </c>
      <c r="G44" s="54" t="s">
        <v>16</v>
      </c>
      <c r="H44" s="54" t="s">
        <v>16</v>
      </c>
      <c r="I44" s="54" t="s">
        <v>16</v>
      </c>
      <c r="J44" s="54" t="s">
        <v>16</v>
      </c>
      <c r="K44" s="54" t="s">
        <v>16</v>
      </c>
      <c r="L44" s="54" t="s">
        <v>16</v>
      </c>
      <c r="M44" s="54" t="s">
        <v>16</v>
      </c>
      <c r="N44" s="80">
        <v>45408</v>
      </c>
      <c r="O44" s="56" t="s">
        <v>14</v>
      </c>
      <c r="P44" s="76"/>
      <c r="Q44" s="12" t="s">
        <v>200</v>
      </c>
      <c r="R44" s="13"/>
      <c r="S44" s="25">
        <v>43798</v>
      </c>
      <c r="T44" s="79" t="s">
        <v>97</v>
      </c>
      <c r="U44" s="9" t="s">
        <v>98</v>
      </c>
      <c r="V44" s="66" t="s">
        <v>147</v>
      </c>
      <c r="W44" s="67" t="s">
        <v>309</v>
      </c>
      <c r="X44" s="14" t="s">
        <v>14</v>
      </c>
      <c r="Y44" s="14"/>
      <c r="Z44" s="15"/>
    </row>
    <row r="45" spans="1:26" x14ac:dyDescent="0.25">
      <c r="A45" s="8">
        <v>42</v>
      </c>
      <c r="B45" s="9" t="s">
        <v>310</v>
      </c>
      <c r="C45" s="10" t="s">
        <v>86</v>
      </c>
      <c r="D45" s="11" t="s">
        <v>39</v>
      </c>
      <c r="E45" s="53">
        <v>5.1000000000000004E-3</v>
      </c>
      <c r="F45" s="54" t="s">
        <v>16</v>
      </c>
      <c r="G45" s="54" t="s">
        <v>16</v>
      </c>
      <c r="H45" s="54" t="s">
        <v>16</v>
      </c>
      <c r="I45" s="54" t="s">
        <v>16</v>
      </c>
      <c r="J45" s="54" t="s">
        <v>16</v>
      </c>
      <c r="K45" s="54" t="s">
        <v>16</v>
      </c>
      <c r="L45" s="54" t="s">
        <v>16</v>
      </c>
      <c r="M45" s="54" t="s">
        <v>16</v>
      </c>
      <c r="N45" s="80">
        <v>45408</v>
      </c>
      <c r="O45" s="56" t="s">
        <v>14</v>
      </c>
      <c r="P45" s="76"/>
      <c r="Q45" s="12" t="s">
        <v>200</v>
      </c>
      <c r="R45" s="13"/>
      <c r="S45" s="25">
        <v>43798</v>
      </c>
      <c r="T45" s="79" t="s">
        <v>99</v>
      </c>
      <c r="U45" s="9" t="s">
        <v>100</v>
      </c>
      <c r="V45" s="66" t="s">
        <v>146</v>
      </c>
      <c r="W45" s="67" t="s">
        <v>311</v>
      </c>
      <c r="X45" s="14" t="s">
        <v>14</v>
      </c>
      <c r="Y45" s="14"/>
      <c r="Z45" s="15"/>
    </row>
    <row r="46" spans="1:26" x14ac:dyDescent="0.25">
      <c r="A46" s="8">
        <v>43</v>
      </c>
      <c r="B46" s="9" t="s">
        <v>312</v>
      </c>
      <c r="C46" s="10" t="s">
        <v>86</v>
      </c>
      <c r="D46" s="11" t="s">
        <v>39</v>
      </c>
      <c r="E46" s="53">
        <v>4.0000000000000001E-3</v>
      </c>
      <c r="F46" s="54" t="s">
        <v>16</v>
      </c>
      <c r="G46" s="54" t="s">
        <v>16</v>
      </c>
      <c r="H46" s="54" t="s">
        <v>16</v>
      </c>
      <c r="I46" s="54" t="s">
        <v>16</v>
      </c>
      <c r="J46" s="54" t="s">
        <v>16</v>
      </c>
      <c r="K46" s="54" t="s">
        <v>16</v>
      </c>
      <c r="L46" s="54" t="s">
        <v>16</v>
      </c>
      <c r="M46" s="54" t="s">
        <v>16</v>
      </c>
      <c r="N46" s="80">
        <v>45408</v>
      </c>
      <c r="O46" s="56" t="s">
        <v>14</v>
      </c>
      <c r="P46" s="76"/>
      <c r="Q46" s="12" t="s">
        <v>200</v>
      </c>
      <c r="R46" s="13"/>
      <c r="S46" s="25">
        <v>43803</v>
      </c>
      <c r="T46" s="79" t="s">
        <v>101</v>
      </c>
      <c r="U46" s="9" t="s">
        <v>102</v>
      </c>
      <c r="V46" s="66" t="s">
        <v>145</v>
      </c>
      <c r="W46" s="67" t="s">
        <v>313</v>
      </c>
      <c r="X46" s="14" t="s">
        <v>14</v>
      </c>
      <c r="Y46" s="14"/>
      <c r="Z46" s="15"/>
    </row>
    <row r="47" spans="1:26" x14ac:dyDescent="0.25">
      <c r="A47" s="8">
        <v>44</v>
      </c>
      <c r="B47" s="9" t="s">
        <v>314</v>
      </c>
      <c r="C47" s="10" t="s">
        <v>86</v>
      </c>
      <c r="D47" s="11" t="s">
        <v>39</v>
      </c>
      <c r="E47" s="53">
        <v>2.5999999999999999E-3</v>
      </c>
      <c r="F47" s="54" t="s">
        <v>16</v>
      </c>
      <c r="G47" s="54" t="s">
        <v>16</v>
      </c>
      <c r="H47" s="54" t="s">
        <v>16</v>
      </c>
      <c r="I47" s="54" t="s">
        <v>16</v>
      </c>
      <c r="J47" s="54" t="s">
        <v>16</v>
      </c>
      <c r="K47" s="54" t="s">
        <v>16</v>
      </c>
      <c r="L47" s="54" t="s">
        <v>16</v>
      </c>
      <c r="M47" s="54" t="s">
        <v>16</v>
      </c>
      <c r="N47" s="80">
        <v>45408</v>
      </c>
      <c r="O47" s="56" t="s">
        <v>14</v>
      </c>
      <c r="P47" s="76"/>
      <c r="Q47" s="12" t="s">
        <v>200</v>
      </c>
      <c r="R47" s="13"/>
      <c r="S47" s="25">
        <v>44292</v>
      </c>
      <c r="T47" s="79" t="s">
        <v>103</v>
      </c>
      <c r="U47" s="9" t="s">
        <v>104</v>
      </c>
      <c r="V47" s="66" t="s">
        <v>315</v>
      </c>
      <c r="W47" s="67" t="s">
        <v>316</v>
      </c>
      <c r="X47" s="14" t="s">
        <v>14</v>
      </c>
      <c r="Y47" s="14"/>
      <c r="Z47" s="16"/>
    </row>
    <row r="49" spans="2:23" ht="21" customHeight="1" x14ac:dyDescent="0.25">
      <c r="B49" s="49" t="s">
        <v>14</v>
      </c>
      <c r="C49" s="88" t="s">
        <v>317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5"/>
      <c r="Q49" s="85"/>
      <c r="R49" s="85"/>
      <c r="S49" s="85"/>
    </row>
    <row r="50" spans="2:23" ht="18" customHeight="1" x14ac:dyDescent="0.2">
      <c r="B50" s="49" t="s">
        <v>14</v>
      </c>
      <c r="C50" s="60" t="s">
        <v>318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82"/>
      <c r="O50" s="60"/>
      <c r="P50" s="60"/>
      <c r="Q50" s="60"/>
      <c r="R50" s="60"/>
      <c r="S50" s="60"/>
      <c r="V50" s="70"/>
      <c r="W50" s="71"/>
    </row>
    <row r="51" spans="2:23" ht="15.75" customHeight="1" x14ac:dyDescent="0.2">
      <c r="B51" s="49" t="s">
        <v>14</v>
      </c>
      <c r="C51" s="61" t="s">
        <v>319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83"/>
      <c r="O51" s="61"/>
      <c r="P51" s="61"/>
      <c r="Q51" s="61"/>
      <c r="R51" s="61"/>
      <c r="S51" s="61"/>
      <c r="V51" s="72"/>
      <c r="W51" s="73"/>
    </row>
    <row r="52" spans="2:23" ht="14.25" customHeight="1" x14ac:dyDescent="0.2">
      <c r="B52" s="50" t="s">
        <v>14</v>
      </c>
      <c r="C52" s="62" t="s">
        <v>335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84"/>
      <c r="O52" s="62"/>
      <c r="P52" s="62"/>
      <c r="Q52" s="62"/>
      <c r="R52" s="62"/>
      <c r="S52" s="62"/>
      <c r="V52" s="74"/>
      <c r="W52" s="75"/>
    </row>
    <row r="53" spans="2:23" ht="14.25" customHeight="1" x14ac:dyDescent="0.2">
      <c r="B53" s="50"/>
      <c r="C53" s="62" t="s">
        <v>336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84"/>
      <c r="O53" s="62"/>
      <c r="P53" s="62"/>
      <c r="Q53" s="62"/>
      <c r="R53" s="62"/>
      <c r="S53" s="62"/>
      <c r="V53" s="74"/>
      <c r="W53" s="75"/>
    </row>
    <row r="54" spans="2:23" ht="29.25" customHeight="1" outlineLevel="1" x14ac:dyDescent="0.2">
      <c r="B54" s="50" t="s">
        <v>14</v>
      </c>
      <c r="C54" s="88" t="s">
        <v>337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62"/>
      <c r="Q54" s="62"/>
      <c r="R54" s="62"/>
      <c r="S54" s="62"/>
      <c r="V54" s="74"/>
      <c r="W54" s="75"/>
    </row>
    <row r="55" spans="2:23" ht="29.25" customHeight="1" outlineLevel="1" x14ac:dyDescent="0.2">
      <c r="B55" s="50" t="s">
        <v>14</v>
      </c>
      <c r="C55" s="88" t="s">
        <v>338</v>
      </c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62"/>
      <c r="Q55" s="62"/>
      <c r="R55" s="62"/>
      <c r="S55" s="62"/>
      <c r="V55" s="74"/>
      <c r="W55" s="75"/>
    </row>
    <row r="56" spans="2:23" ht="34.5" customHeight="1" outlineLevel="1" x14ac:dyDescent="0.2">
      <c r="B56" s="50" t="s">
        <v>14</v>
      </c>
      <c r="C56" s="88" t="s">
        <v>192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62"/>
      <c r="Q56" s="62"/>
      <c r="R56" s="62"/>
      <c r="S56" s="62"/>
      <c r="V56" s="74"/>
      <c r="W56" s="75"/>
    </row>
    <row r="57" spans="2:23" ht="16.5" customHeight="1" x14ac:dyDescent="0.2">
      <c r="B57" s="50" t="s">
        <v>14</v>
      </c>
      <c r="C57" s="88" t="s">
        <v>320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62"/>
      <c r="Q57" s="62"/>
      <c r="R57" s="62"/>
      <c r="S57" s="62"/>
      <c r="V57" s="74"/>
      <c r="W57" s="75"/>
    </row>
    <row r="58" spans="2:23" ht="14.25" customHeight="1" outlineLevel="1" x14ac:dyDescent="0.2">
      <c r="B58" s="50" t="s">
        <v>14</v>
      </c>
      <c r="C58" s="62" t="s">
        <v>339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84"/>
      <c r="O58" s="62"/>
      <c r="P58" s="62"/>
      <c r="Q58" s="62"/>
      <c r="R58" s="62"/>
      <c r="S58" s="62"/>
      <c r="V58" s="74"/>
      <c r="W58" s="75"/>
    </row>
    <row r="59" spans="2:23" ht="20.25" customHeight="1" x14ac:dyDescent="0.2">
      <c r="B59" s="50"/>
      <c r="C59" s="61" t="s">
        <v>339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83"/>
      <c r="O59" s="61"/>
      <c r="P59" s="61"/>
      <c r="Q59" s="61"/>
      <c r="R59" s="61"/>
      <c r="S59" s="61"/>
      <c r="V59" s="72"/>
      <c r="W59" s="73"/>
    </row>
    <row r="60" spans="2:23" ht="18.75" customHeight="1" x14ac:dyDescent="0.2">
      <c r="B60" s="50" t="s">
        <v>14</v>
      </c>
      <c r="C60" s="61" t="s">
        <v>321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84"/>
      <c r="O60" s="62"/>
      <c r="P60" s="62"/>
      <c r="Q60" s="62"/>
      <c r="R60" s="62"/>
      <c r="S60" s="62"/>
      <c r="V60" s="74"/>
      <c r="W60" s="75"/>
    </row>
    <row r="61" spans="2:23" ht="55.5" customHeight="1" x14ac:dyDescent="0.2">
      <c r="B61" s="50" t="s">
        <v>14</v>
      </c>
      <c r="C61" s="88" t="s">
        <v>322</v>
      </c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62"/>
      <c r="Q61" s="62"/>
      <c r="R61" s="62"/>
      <c r="S61" s="62"/>
      <c r="V61" s="74"/>
      <c r="W61" s="75"/>
    </row>
    <row r="62" spans="2:23" ht="17.25" customHeight="1" outlineLevel="1" x14ac:dyDescent="0.2">
      <c r="B62" s="50" t="s">
        <v>14</v>
      </c>
      <c r="C62" s="62" t="s">
        <v>340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84"/>
      <c r="O62" s="62"/>
      <c r="P62" s="62"/>
      <c r="Q62" s="62"/>
      <c r="R62" s="62"/>
      <c r="S62" s="62"/>
      <c r="V62" s="74"/>
      <c r="W62" s="75"/>
    </row>
    <row r="63" spans="2:23" ht="45.75" customHeight="1" x14ac:dyDescent="0.2">
      <c r="B63" s="50" t="s">
        <v>14</v>
      </c>
      <c r="C63" s="88" t="s">
        <v>187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62"/>
      <c r="Q63" s="62"/>
      <c r="R63" s="62"/>
      <c r="S63" s="62"/>
      <c r="V63" s="74"/>
      <c r="W63" s="75"/>
    </row>
    <row r="64" spans="2:23" ht="33.75" customHeight="1" x14ac:dyDescent="0.2">
      <c r="B64" s="50" t="s">
        <v>14</v>
      </c>
      <c r="C64" s="88" t="s">
        <v>323</v>
      </c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62"/>
      <c r="Q64" s="62"/>
      <c r="R64" s="62"/>
      <c r="S64" s="62"/>
      <c r="V64" s="74"/>
      <c r="W64" s="75"/>
    </row>
    <row r="65" spans="2:23" x14ac:dyDescent="0.2">
      <c r="B65" s="50"/>
      <c r="C65" s="88" t="s">
        <v>324</v>
      </c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62"/>
      <c r="Q65" s="62"/>
      <c r="R65" s="62"/>
      <c r="S65" s="62"/>
      <c r="V65" s="74"/>
      <c r="W65" s="75"/>
    </row>
    <row r="66" spans="2:23" ht="5.25" customHeight="1" x14ac:dyDescent="0.2">
      <c r="B66" s="50"/>
      <c r="C66" s="88" t="s">
        <v>14</v>
      </c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62"/>
      <c r="Q66" s="62"/>
      <c r="R66" s="62"/>
      <c r="S66" s="62"/>
      <c r="V66" s="74"/>
      <c r="W66" s="75"/>
    </row>
    <row r="67" spans="2:23" s="100" customFormat="1" ht="33.75" customHeight="1" outlineLevel="1" x14ac:dyDescent="0.2">
      <c r="B67" s="101" t="s">
        <v>14</v>
      </c>
      <c r="C67" s="102" t="s">
        <v>184</v>
      </c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103"/>
      <c r="R67" s="103"/>
      <c r="S67" s="103"/>
      <c r="T67" s="104"/>
      <c r="V67" s="105"/>
      <c r="W67" s="106"/>
    </row>
    <row r="68" spans="2:23" ht="14.25" customHeight="1" outlineLevel="1" x14ac:dyDescent="0.2">
      <c r="B68" s="49" t="s">
        <v>14</v>
      </c>
      <c r="C68" s="62" t="s">
        <v>14</v>
      </c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84"/>
      <c r="O68" s="62"/>
      <c r="P68" s="62"/>
      <c r="Q68" s="62"/>
      <c r="R68" s="62"/>
      <c r="S68" s="62"/>
      <c r="V68" s="74"/>
      <c r="W68" s="75"/>
    </row>
    <row r="69" spans="2:23" ht="14.25" customHeight="1" outlineLevel="1" x14ac:dyDescent="0.2">
      <c r="B69" s="49" t="s">
        <v>14</v>
      </c>
      <c r="C69" s="62" t="s">
        <v>14</v>
      </c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84"/>
      <c r="O69" s="62"/>
      <c r="P69" s="62"/>
      <c r="Q69" s="62"/>
      <c r="R69" s="62"/>
      <c r="S69" s="62"/>
      <c r="V69" s="74"/>
      <c r="W69" s="75"/>
    </row>
  </sheetData>
  <mergeCells count="15">
    <mergeCell ref="C54:O54"/>
    <mergeCell ref="C61:O61"/>
    <mergeCell ref="C63:O63"/>
    <mergeCell ref="C64:O64"/>
    <mergeCell ref="C67:O67"/>
    <mergeCell ref="C55:O55"/>
    <mergeCell ref="C56:O56"/>
    <mergeCell ref="C57:O57"/>
    <mergeCell ref="C66:O66"/>
    <mergeCell ref="C65:O65"/>
    <mergeCell ref="C1:D1"/>
    <mergeCell ref="E1:R1"/>
    <mergeCell ref="T1:U1"/>
    <mergeCell ref="E2:O2"/>
    <mergeCell ref="C49:O49"/>
  </mergeCells>
  <conditionalFormatting sqref="S4:S5 S28:S47 S7:S26">
    <cfRule type="cellIs" dxfId="5" priority="2" operator="greaterThanOrEqual">
      <formula>DATE($C$1,1,1)</formula>
    </cfRule>
    <cfRule type="cellIs" dxfId="4" priority="3" operator="greaterThanOrEqual">
      <formula>DATE($C$1-1,1,1)</formula>
    </cfRule>
  </conditionalFormatting>
  <pageMargins left="0.35433070866141736" right="0.23" top="0.48" bottom="0.3" header="0.31496062992125984" footer="0.12"/>
  <pageSetup paperSize="9" scale="42" fitToHeight="0" orientation="landscape" r:id="rId1"/>
  <headerFooter>
    <oddFooter>&amp;LFundusze Inwestycyjne Pekao&amp;R&amp;P | &amp;N</oddFooter>
  </headerFooter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AA236004-865B-4398-8E32-F89B8C50C5A0}"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m:sqref>C50:S50</xm:sqref>
        </x14:conditionalFormatting>
        <x14:conditionalFormatting xmlns:xm="http://schemas.microsoft.com/office/excel/2006/main">
          <x14:cfRule type="cellIs" priority="1" operator="notEqual" id="{5B90600A-FFBC-4602-9B09-221365D5A60B}"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m:sqref>A6:B6 D6 A27:B27 D27 A4:Y5 A7:Y26 A28:Y47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AE171"/>
  <sheetViews>
    <sheetView showGridLines="0" showRowColHeaders="0" zoomScaleNormal="100" workbookViewId="0">
      <pane ySplit="7" topLeftCell="A8" activePane="bottomLeft" state="frozen"/>
      <selection activeCell="E7" sqref="E7"/>
      <selection pane="bottomLeft" activeCell="E7" sqref="E7"/>
    </sheetView>
  </sheetViews>
  <sheetFormatPr defaultRowHeight="15" x14ac:dyDescent="0.25"/>
  <cols>
    <col min="1" max="1" width="2.7109375" customWidth="1"/>
    <col min="3" max="3" width="8.85546875" customWidth="1"/>
    <col min="4" max="4" width="115.140625" customWidth="1"/>
    <col min="5" max="6" width="25.7109375" customWidth="1"/>
    <col min="7" max="7" width="2.42578125" customWidth="1"/>
  </cols>
  <sheetData>
    <row r="5" spans="2:6" x14ac:dyDescent="0.25">
      <c r="B5" s="17"/>
      <c r="C5" s="17"/>
    </row>
    <row r="6" spans="2:6" ht="18.75" x14ac:dyDescent="0.25">
      <c r="B6" s="17"/>
      <c r="C6" s="18" t="s">
        <v>105</v>
      </c>
    </row>
    <row r="7" spans="2:6" x14ac:dyDescent="0.25">
      <c r="B7" s="17"/>
      <c r="C7" s="17" t="str">
        <f ca="1">+"Publikacja informacji od "&amp;"2019"</f>
        <v>Publikacja informacji od 2019</v>
      </c>
      <c r="D7" s="19"/>
      <c r="E7" s="19"/>
      <c r="F7" s="19"/>
    </row>
    <row r="8" spans="2:6" x14ac:dyDescent="0.25">
      <c r="B8" s="17"/>
      <c r="C8" s="17"/>
      <c r="D8" s="19" t="s">
        <v>176</v>
      </c>
      <c r="E8" s="19"/>
      <c r="F8" s="19"/>
    </row>
    <row r="9" spans="2:6" ht="18.75" x14ac:dyDescent="0.25">
      <c r="B9" s="18" t="s">
        <v>106</v>
      </c>
      <c r="D9" s="19"/>
      <c r="E9" s="19"/>
      <c r="F9" s="19"/>
    </row>
    <row r="10" spans="2:6" x14ac:dyDescent="0.25">
      <c r="C10" t="s">
        <v>107</v>
      </c>
      <c r="D10" s="19" t="s">
        <v>108</v>
      </c>
      <c r="E10" s="19"/>
      <c r="F10" s="19"/>
    </row>
    <row r="11" spans="2:6" x14ac:dyDescent="0.25">
      <c r="C11" t="s">
        <v>198</v>
      </c>
      <c r="D11" s="19" t="s">
        <v>174</v>
      </c>
      <c r="E11" s="19"/>
      <c r="F11" s="19"/>
    </row>
    <row r="12" spans="2:6" x14ac:dyDescent="0.25">
      <c r="C12" t="s">
        <v>172</v>
      </c>
      <c r="D12" s="19" t="s">
        <v>175</v>
      </c>
      <c r="E12" s="19"/>
      <c r="F12" s="19"/>
    </row>
    <row r="13" spans="2:6" x14ac:dyDescent="0.25">
      <c r="F13" s="19"/>
    </row>
    <row r="14" spans="2:6" ht="18.75" x14ac:dyDescent="0.25">
      <c r="B14" s="18" t="s">
        <v>109</v>
      </c>
      <c r="D14" s="19"/>
      <c r="E14" s="19"/>
      <c r="F14" s="19"/>
    </row>
    <row r="15" spans="2:6" ht="18.75" x14ac:dyDescent="0.25">
      <c r="B15" s="18"/>
      <c r="C15" s="17"/>
      <c r="D15" s="19" t="s">
        <v>197</v>
      </c>
      <c r="E15" s="19"/>
      <c r="F15" s="19"/>
    </row>
    <row r="16" spans="2:6" ht="18.75" x14ac:dyDescent="0.25">
      <c r="B16" s="18"/>
      <c r="C16" s="17"/>
      <c r="D16" s="19" t="s">
        <v>196</v>
      </c>
      <c r="E16" s="19"/>
      <c r="F16" s="19"/>
    </row>
    <row r="17" spans="2:31" ht="4.5" customHeight="1" x14ac:dyDescent="0.25"/>
    <row r="18" spans="2:31" ht="15" customHeight="1" x14ac:dyDescent="0.25">
      <c r="B18" s="97" t="s">
        <v>110</v>
      </c>
      <c r="C18" s="97"/>
      <c r="D18" s="97"/>
      <c r="E18" s="19"/>
      <c r="F18" s="19"/>
    </row>
    <row r="19" spans="2:31" x14ac:dyDescent="0.25">
      <c r="C19" s="46" t="s">
        <v>111</v>
      </c>
      <c r="D19" s="19" t="s">
        <v>195</v>
      </c>
      <c r="E19" s="19"/>
      <c r="F19" s="19"/>
    </row>
    <row r="20" spans="2:31" ht="45" x14ac:dyDescent="0.25">
      <c r="C20" s="17"/>
      <c r="D20" s="19" t="s">
        <v>194</v>
      </c>
      <c r="E20" s="19"/>
      <c r="F20" s="19"/>
    </row>
    <row r="21" spans="2:31" ht="30" x14ac:dyDescent="0.25">
      <c r="C21" s="46" t="s">
        <v>112</v>
      </c>
      <c r="D21" s="19" t="s">
        <v>193</v>
      </c>
      <c r="E21" s="19"/>
      <c r="F21" s="19"/>
    </row>
    <row r="22" spans="2:31" ht="90" x14ac:dyDescent="0.25">
      <c r="C22" s="17"/>
      <c r="D22" s="59" t="s">
        <v>173</v>
      </c>
      <c r="E22" s="19"/>
      <c r="F22" s="19"/>
    </row>
    <row r="23" spans="2:31" ht="5.0999999999999996" customHeight="1" x14ac:dyDescent="0.25">
      <c r="C23" s="17"/>
      <c r="D23" s="19"/>
      <c r="E23" s="19"/>
      <c r="F23" s="19"/>
    </row>
    <row r="24" spans="2:31" x14ac:dyDescent="0.25">
      <c r="C24" s="58" t="s">
        <v>161</v>
      </c>
      <c r="E24" s="19"/>
      <c r="F24" s="19"/>
    </row>
    <row r="25" spans="2:31" x14ac:dyDescent="0.25">
      <c r="B25" s="17" t="s">
        <v>157</v>
      </c>
      <c r="D25" s="19"/>
      <c r="E25" s="19"/>
      <c r="F25" s="19"/>
    </row>
    <row r="26" spans="2:31" ht="30" x14ac:dyDescent="0.25">
      <c r="B26" s="87" t="s">
        <v>107</v>
      </c>
      <c r="C26" s="47" t="s">
        <v>158</v>
      </c>
      <c r="D26" s="19" t="s">
        <v>192</v>
      </c>
      <c r="E26" s="19"/>
      <c r="F26" s="19"/>
    </row>
    <row r="27" spans="2:31" ht="3" customHeight="1" x14ac:dyDescent="0.25">
      <c r="B27" s="17"/>
      <c r="C27" s="47"/>
      <c r="D27" s="19"/>
      <c r="E27" s="19"/>
      <c r="F27" s="19"/>
    </row>
    <row r="28" spans="2:31" x14ac:dyDescent="0.25">
      <c r="B28">
        <v>2023</v>
      </c>
      <c r="C28" s="47"/>
      <c r="D28" s="19" t="str">
        <f ca="1">+"Obecnie wskaźnik oparty jest o dane dot. faktycznie rozpoznanych kosztów w roku "&amp;B28&amp;"."</f>
        <v>Obecnie wskaźnik oparty jest o dane dot. faktycznie rozpoznanych kosztów w roku 2023.</v>
      </c>
      <c r="E28" s="19"/>
      <c r="F28" s="19"/>
    </row>
    <row r="29" spans="2:31" x14ac:dyDescent="0.25">
      <c r="C29" s="17"/>
      <c r="D29" s="19" t="str">
        <f ca="1">+"Wskaźnik WKC prezentowany jest dla funduszy i subfunduszy, które prowadziły działalność przez cały rok "&amp;B28&amp;"."</f>
        <v>Wskaźnik WKC prezentowany jest dla funduszy i subfunduszy, które prowadziły działalność przez cały rok 2023.</v>
      </c>
      <c r="E29" s="19"/>
      <c r="F29" s="19"/>
    </row>
    <row r="30" spans="2:31" ht="30" x14ac:dyDescent="0.25">
      <c r="C30" s="17"/>
      <c r="D30" s="19" t="str">
        <f ca="1">+"W przypadku, gdy w subfunduszu nie ma (nie było w "&amp;B28&amp;") kategorii jednostek uczestnictwa - prezentowany jest wskaźnik WKC ogólny oraz dla kat. A (wskazanie od 31.12."&amp;B28&amp;"). "</f>
        <v xml:space="preserve">W przypadku, gdy w subfunduszu nie ma (nie było w 2023) kategorii jednostek uczestnictwa - prezentowany jest wskaźnik WKC ogólny oraz dla kat. A (wskazanie od 31.12.2023). </v>
      </c>
      <c r="E30" s="19"/>
      <c r="F30" s="19"/>
    </row>
    <row r="31" spans="2:31" ht="33" customHeight="1" x14ac:dyDescent="0.25">
      <c r="C31" s="17"/>
      <c r="D31" s="19" t="s">
        <v>191</v>
      </c>
      <c r="E31" s="19"/>
      <c r="F31" s="19"/>
    </row>
    <row r="32" spans="2:31" ht="15" customHeight="1" x14ac:dyDescent="0.25">
      <c r="C32" s="17"/>
      <c r="D32" s="19" t="s">
        <v>190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2:31" ht="15" customHeight="1" x14ac:dyDescent="0.25">
      <c r="C33" s="17"/>
      <c r="D33" s="19" t="s">
        <v>189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2:31" ht="30" x14ac:dyDescent="0.25">
      <c r="B34" s="87" t="s">
        <v>172</v>
      </c>
      <c r="C34" s="47" t="s">
        <v>158</v>
      </c>
      <c r="D34" s="19" t="s">
        <v>188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2:31" ht="5.0999999999999996" customHeight="1" x14ac:dyDescent="0.25">
      <c r="C35" s="17"/>
      <c r="D35" s="19" t="str">
        <f ca="1">""</f>
        <v/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2:31" ht="50.1" customHeight="1" x14ac:dyDescent="0.25">
      <c r="C36" s="17"/>
      <c r="D36" s="19" t="s">
        <v>187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2:31" ht="30" x14ac:dyDescent="0.25">
      <c r="C37" s="17"/>
      <c r="D37" s="19" t="s">
        <v>186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2:31" ht="30" x14ac:dyDescent="0.25">
      <c r="C38" s="17"/>
      <c r="D38" s="19" t="s">
        <v>185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2:31" ht="39.950000000000003" customHeight="1" x14ac:dyDescent="0.25">
      <c r="C39" s="17"/>
      <c r="D39" s="19" t="s">
        <v>181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2:31" ht="30" x14ac:dyDescent="0.25">
      <c r="C40" s="17"/>
      <c r="D40" s="19" t="s">
        <v>182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2:31" ht="45" x14ac:dyDescent="0.25">
      <c r="C41" s="17"/>
      <c r="D41" s="19" t="s">
        <v>183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2:31" ht="45" x14ac:dyDescent="0.25">
      <c r="C42" s="17"/>
      <c r="D42" s="19" t="s">
        <v>184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2:31" x14ac:dyDescent="0.25">
      <c r="E43" s="19"/>
      <c r="F43" s="19"/>
    </row>
    <row r="44" spans="2:31" ht="18.75" x14ac:dyDescent="0.25">
      <c r="B44" s="18" t="s">
        <v>113</v>
      </c>
      <c r="D44" s="19"/>
      <c r="E44" s="19"/>
      <c r="F44" s="19"/>
    </row>
    <row r="45" spans="2:31" x14ac:dyDescent="0.25">
      <c r="C45" s="20" t="s">
        <v>114</v>
      </c>
      <c r="D45" s="19"/>
      <c r="E45" s="19"/>
      <c r="F45" s="19"/>
    </row>
    <row r="46" spans="2:31" ht="18.75" x14ac:dyDescent="0.25">
      <c r="B46" s="18" t="s">
        <v>115</v>
      </c>
      <c r="D46" s="19"/>
      <c r="E46" s="19"/>
      <c r="F46" s="19"/>
    </row>
    <row r="47" spans="2:31" x14ac:dyDescent="0.25">
      <c r="C47" s="20" t="s">
        <v>116</v>
      </c>
      <c r="D47" s="19"/>
      <c r="E47" s="19"/>
      <c r="F47" s="19"/>
    </row>
    <row r="49" spans="2:7" ht="18.75" x14ac:dyDescent="0.25">
      <c r="B49" s="18" t="s">
        <v>117</v>
      </c>
      <c r="D49" s="19"/>
      <c r="E49" s="19"/>
      <c r="F49" s="19"/>
    </row>
    <row r="50" spans="2:7" x14ac:dyDescent="0.25">
      <c r="C50" s="17" t="s">
        <v>156</v>
      </c>
      <c r="D50" s="19"/>
      <c r="E50" s="19"/>
      <c r="F50" s="19"/>
    </row>
    <row r="51" spans="2:7" x14ac:dyDescent="0.25">
      <c r="C51" s="20" t="s">
        <v>118</v>
      </c>
      <c r="D51" s="19"/>
      <c r="E51" s="19"/>
      <c r="F51" s="19"/>
    </row>
    <row r="52" spans="2:7" x14ac:dyDescent="0.25">
      <c r="C52" s="17" t="s">
        <v>119</v>
      </c>
      <c r="D52" s="19"/>
      <c r="E52" s="19"/>
      <c r="F52" s="19"/>
    </row>
    <row r="53" spans="2:7" x14ac:dyDescent="0.25">
      <c r="C53" s="20" t="s">
        <v>120</v>
      </c>
      <c r="D53" s="19"/>
      <c r="E53" s="19"/>
      <c r="F53" s="19"/>
    </row>
    <row r="54" spans="2:7" x14ac:dyDescent="0.25">
      <c r="C54" s="17" t="s">
        <v>121</v>
      </c>
      <c r="D54" s="19"/>
      <c r="E54" s="19"/>
      <c r="F54" s="19"/>
    </row>
    <row r="55" spans="2:7" x14ac:dyDescent="0.25">
      <c r="C55" s="20" t="s">
        <v>122</v>
      </c>
      <c r="D55" s="19"/>
      <c r="E55" s="19"/>
      <c r="F55" s="19"/>
    </row>
    <row r="56" spans="2:7" x14ac:dyDescent="0.25">
      <c r="D56" s="19"/>
      <c r="E56" s="19"/>
      <c r="F56" s="19"/>
    </row>
    <row r="57" spans="2:7" ht="18.75" x14ac:dyDescent="0.25">
      <c r="B57" s="18" t="s">
        <v>123</v>
      </c>
      <c r="D57" s="19"/>
      <c r="E57" s="19"/>
      <c r="F57" s="19"/>
    </row>
    <row r="58" spans="2:7" x14ac:dyDescent="0.25">
      <c r="C58" s="20" t="s">
        <v>124</v>
      </c>
      <c r="D58" s="19"/>
      <c r="E58" s="19"/>
      <c r="F58" s="19"/>
    </row>
    <row r="59" spans="2:7" ht="15.75" thickBot="1" x14ac:dyDescent="0.3">
      <c r="D59" s="32" t="s">
        <v>144</v>
      </c>
      <c r="E59" s="32"/>
      <c r="F59" s="32"/>
    </row>
    <row r="60" spans="2:7" s="22" customFormat="1" ht="63.75" thickBot="1" x14ac:dyDescent="0.3">
      <c r="C60" s="27"/>
      <c r="D60" s="23" t="s">
        <v>143</v>
      </c>
      <c r="E60" s="21" t="s">
        <v>160</v>
      </c>
      <c r="F60" s="26" t="s">
        <v>159</v>
      </c>
      <c r="G60" s="29"/>
    </row>
    <row r="61" spans="2:7" ht="15.75" x14ac:dyDescent="0.25">
      <c r="C61" s="28"/>
      <c r="D61" s="33" t="s">
        <v>142</v>
      </c>
      <c r="E61" s="34" t="s">
        <v>125</v>
      </c>
      <c r="F61" s="35" t="s">
        <v>125</v>
      </c>
      <c r="G61" s="30"/>
    </row>
    <row r="62" spans="2:7" ht="15.75" x14ac:dyDescent="0.25">
      <c r="C62" s="28"/>
      <c r="D62" s="36" t="s">
        <v>141</v>
      </c>
      <c r="E62" s="37" t="s">
        <v>125</v>
      </c>
      <c r="F62" s="38" t="s">
        <v>127</v>
      </c>
      <c r="G62" s="30"/>
    </row>
    <row r="63" spans="2:7" ht="15.75" x14ac:dyDescent="0.25">
      <c r="C63" s="28"/>
      <c r="D63" s="39" t="s">
        <v>140</v>
      </c>
      <c r="E63" s="93" t="s">
        <v>125</v>
      </c>
      <c r="F63" s="95" t="s">
        <v>125</v>
      </c>
      <c r="G63" s="30"/>
    </row>
    <row r="64" spans="2:7" ht="15.75" x14ac:dyDescent="0.25">
      <c r="C64" s="28"/>
      <c r="D64" s="40" t="s">
        <v>139</v>
      </c>
      <c r="E64" s="94"/>
      <c r="F64" s="96"/>
      <c r="G64" s="30"/>
    </row>
    <row r="65" spans="2:7" ht="15.75" x14ac:dyDescent="0.25">
      <c r="C65" s="28"/>
      <c r="D65" s="40" t="s">
        <v>138</v>
      </c>
      <c r="E65" s="94"/>
      <c r="F65" s="96"/>
      <c r="G65" s="30"/>
    </row>
    <row r="66" spans="2:7" ht="15.75" x14ac:dyDescent="0.25">
      <c r="C66" s="28"/>
      <c r="D66" s="40" t="s">
        <v>137</v>
      </c>
      <c r="E66" s="94"/>
      <c r="F66" s="96"/>
      <c r="G66" s="30"/>
    </row>
    <row r="67" spans="2:7" ht="15.75" x14ac:dyDescent="0.25">
      <c r="C67" s="28"/>
      <c r="D67" s="40" t="s">
        <v>136</v>
      </c>
      <c r="E67" s="94"/>
      <c r="F67" s="96"/>
      <c r="G67" s="30"/>
    </row>
    <row r="68" spans="2:7" ht="15.75" x14ac:dyDescent="0.25">
      <c r="C68" s="28"/>
      <c r="D68" s="40" t="s">
        <v>135</v>
      </c>
      <c r="E68" s="94"/>
      <c r="F68" s="96"/>
      <c r="G68" s="30"/>
    </row>
    <row r="69" spans="2:7" ht="31.5" x14ac:dyDescent="0.25">
      <c r="C69" s="28"/>
      <c r="D69" s="40" t="s">
        <v>134</v>
      </c>
      <c r="E69" s="94"/>
      <c r="F69" s="96"/>
      <c r="G69" s="30"/>
    </row>
    <row r="70" spans="2:7" ht="15.75" x14ac:dyDescent="0.25">
      <c r="C70" s="28"/>
      <c r="D70" s="41" t="s">
        <v>133</v>
      </c>
      <c r="E70" s="37" t="s">
        <v>127</v>
      </c>
      <c r="F70" s="42" t="s">
        <v>127</v>
      </c>
      <c r="G70" s="30"/>
    </row>
    <row r="71" spans="2:7" ht="15.75" x14ac:dyDescent="0.25">
      <c r="C71" s="28"/>
      <c r="D71" s="41" t="s">
        <v>132</v>
      </c>
      <c r="E71" s="37" t="s">
        <v>125</v>
      </c>
      <c r="F71" s="42" t="s">
        <v>127</v>
      </c>
      <c r="G71" s="30"/>
    </row>
    <row r="72" spans="2:7" ht="15.75" x14ac:dyDescent="0.25">
      <c r="C72" s="28"/>
      <c r="D72" s="41" t="s">
        <v>131</v>
      </c>
      <c r="E72" s="37" t="s">
        <v>127</v>
      </c>
      <c r="F72" s="42" t="s">
        <v>127</v>
      </c>
      <c r="G72" s="30"/>
    </row>
    <row r="73" spans="2:7" ht="15.75" x14ac:dyDescent="0.25">
      <c r="C73" s="28"/>
      <c r="D73" s="41" t="s">
        <v>130</v>
      </c>
      <c r="E73" s="37" t="s">
        <v>125</v>
      </c>
      <c r="F73" s="42" t="s">
        <v>127</v>
      </c>
      <c r="G73" s="30"/>
    </row>
    <row r="74" spans="2:7" ht="15.75" x14ac:dyDescent="0.25">
      <c r="C74" s="28"/>
      <c r="D74" s="41" t="s">
        <v>129</v>
      </c>
      <c r="E74" s="37" t="s">
        <v>127</v>
      </c>
      <c r="F74" s="42" t="s">
        <v>127</v>
      </c>
      <c r="G74" s="30"/>
    </row>
    <row r="75" spans="2:7" ht="15.75" x14ac:dyDescent="0.25">
      <c r="C75" s="28"/>
      <c r="D75" s="41" t="s">
        <v>128</v>
      </c>
      <c r="E75" s="37" t="s">
        <v>127</v>
      </c>
      <c r="F75" s="42" t="s">
        <v>125</v>
      </c>
      <c r="G75" s="30"/>
    </row>
    <row r="76" spans="2:7" ht="16.5" thickBot="1" x14ac:dyDescent="0.3">
      <c r="C76" s="28"/>
      <c r="D76" s="43" t="s">
        <v>126</v>
      </c>
      <c r="E76" s="44" t="s">
        <v>125</v>
      </c>
      <c r="F76" s="45" t="s">
        <v>125</v>
      </c>
      <c r="G76" s="30"/>
    </row>
    <row r="77" spans="2:7" x14ac:dyDescent="0.25">
      <c r="D77" s="31"/>
      <c r="E77" s="31"/>
      <c r="F77" s="31"/>
    </row>
    <row r="79" spans="2:7" ht="21" x14ac:dyDescent="0.35">
      <c r="B79" t="s">
        <v>329</v>
      </c>
    </row>
    <row r="80" spans="2:7" ht="23.25" x14ac:dyDescent="0.35">
      <c r="C80" s="98" t="s">
        <v>327</v>
      </c>
    </row>
    <row r="81" spans="4:4" x14ac:dyDescent="0.25">
      <c r="D81" s="20" t="s">
        <v>328</v>
      </c>
    </row>
    <row r="162" spans="3:4" ht="23.25" x14ac:dyDescent="0.35">
      <c r="C162" s="98" t="s">
        <v>330</v>
      </c>
    </row>
    <row r="163" spans="3:4" ht="23.25" x14ac:dyDescent="0.35">
      <c r="C163" s="98"/>
      <c r="D163" s="20" t="s">
        <v>331</v>
      </c>
    </row>
    <row r="170" spans="3:4" ht="23.25" x14ac:dyDescent="0.35">
      <c r="C170" s="98" t="s">
        <v>332</v>
      </c>
    </row>
    <row r="171" spans="3:4" ht="36" x14ac:dyDescent="0.25">
      <c r="C171" s="99" t="s">
        <v>334</v>
      </c>
      <c r="D171" s="20" t="s">
        <v>333</v>
      </c>
    </row>
  </sheetData>
  <mergeCells count="3">
    <mergeCell ref="E63:E69"/>
    <mergeCell ref="F63:F69"/>
    <mergeCell ref="B18:D18"/>
  </mergeCells>
  <conditionalFormatting sqref="E61:F76">
    <cfRule type="cellIs" dxfId="1" priority="1" operator="equal">
      <formula>"nie"</formula>
    </cfRule>
    <cfRule type="cellIs" dxfId="0" priority="2" operator="equal">
      <formula>"tak"</formula>
    </cfRule>
  </conditionalFormatting>
  <dataValidations disablePrompts="1" count="1">
    <dataValidation type="list" allowBlank="1" showInputMessage="1" showErrorMessage="1" sqref="E61:F76" xr:uid="{00000000-0002-0000-0100-000000000000}">
      <formula1>"TAK,NIE"</formula1>
    </dataValidation>
  </dataValidations>
  <hyperlinks>
    <hyperlink ref="C51" r:id="rId1" xr:uid="{00000000-0004-0000-0100-000000000000}"/>
    <hyperlink ref="C53" r:id="rId2" xr:uid="{00000000-0004-0000-0100-000001000000}"/>
    <hyperlink ref="C58" r:id="rId3" xr:uid="{00000000-0004-0000-0100-000002000000}"/>
    <hyperlink ref="C55" r:id="rId4" display="https://pekaotfi.pl/dokumenty/archiwum?open-tab=4" xr:uid="{00000000-0004-0000-0100-000003000000}"/>
    <hyperlink ref="C45" r:id="rId5" xr:uid="{00000000-0004-0000-0100-000004000000}"/>
    <hyperlink ref="C47" r:id="rId6" xr:uid="{6574EB3A-B3D2-4842-A08D-7FB3E96D0EA4}"/>
    <hyperlink ref="D81" r:id="rId7" xr:uid="{56329EBB-0C93-4819-AB29-F73EF906EF80}"/>
    <hyperlink ref="D163" r:id="rId8" xr:uid="{DBA12EEB-4109-424E-9EE4-6E2273CEA6AE}"/>
    <hyperlink ref="D171" r:id="rId9" xr:uid="{B70B6D81-A176-4714-96A8-92762F71BE5B}"/>
    <hyperlink ref="C171" r:id="rId10" xr:uid="{348F9720-C571-480E-A544-26F3CCA0CEBC}"/>
  </hyperlinks>
  <pageMargins left="0.70866141732283472" right="0.70866141732283472" top="0.74803149606299213" bottom="0.74803149606299213" header="0.31496062992125984" footer="0.31496062992125984"/>
  <pageSetup paperSize="9" scale="41" fitToHeight="0" orientation="portrait" r:id="rId11"/>
  <headerFooter>
    <oddFooter>&amp;L&amp;A&amp;C&amp;F&amp;R&amp;D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Wskaźniki Opł i koszt 2024-2</vt:lpstr>
      <vt:lpstr>Informacje dodatkowe</vt:lpstr>
      <vt:lpstr>'Informacje dodatkowe'!Obszar_wydruku</vt:lpstr>
      <vt:lpstr>'Wskaźniki Opł i koszt 2024-2'!Obszar_wydruku</vt:lpstr>
      <vt:lpstr>'Informacje dodatkowe'!Tytuły_wydruku</vt:lpstr>
      <vt:lpstr>'Wskaźniki Opł i koszt 2024-2'!Tytuły_wydruku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stawek WKC i OB</dc:title>
  <dc:creator>Czumaj Zbigniew</dc:creator>
  <cp:lastModifiedBy>Czumaj Zbigniew</cp:lastModifiedBy>
  <cp:lastPrinted>2024-10-08T13:22:37Z</cp:lastPrinted>
  <dcterms:created xsi:type="dcterms:W3CDTF">2021-08-27T11:00:39Z</dcterms:created>
  <dcterms:modified xsi:type="dcterms:W3CDTF">2024-10-08T14:11:22Z</dcterms:modified>
  <cp:contentStatus>202410</cp:contentStatus>
</cp:coreProperties>
</file>